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mydocuments.eur.nl/shared/groups/DiversiteitEUR/5. Outreach/2_Connecting Our Future Programme/3_Building New Blocks/0_Building New Blocks Documents/2_2022 Versions/"/>
    </mc:Choice>
  </mc:AlternateContent>
  <xr:revisionPtr revIDLastSave="0" documentId="13_ncr:1_{8FC307B0-CB70-4CDB-9DD7-FA37E23AB937}" xr6:coauthVersionLast="47" xr6:coauthVersionMax="47" xr10:uidLastSave="{00000000-0000-0000-0000-000000000000}"/>
  <bookViews>
    <workbookView xWindow="-120" yWindow="-120" windowWidth="29040" windowHeight="15840" xr2:uid="{00000000-000D-0000-FFFF-FFFF00000000}"/>
  </bookViews>
  <sheets>
    <sheet name="Budget Sheet" sheetId="2" r:id="rId1"/>
    <sheet name="Salary Costs EUR Employees" sheetId="3" r:id="rId2"/>
    <sheet name="Salary Costs EUR Students" sheetId="4" r:id="rId3"/>
    <sheet name="Material Costs"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 i="3" l="1"/>
  <c r="D25" i="3"/>
  <c r="E25" i="3" s="1"/>
  <c r="F25" i="3" s="1"/>
  <c r="G25" i="3" s="1"/>
  <c r="H25" i="3" s="1"/>
  <c r="Y53" i="3"/>
  <c r="X53" i="3"/>
  <c r="W53" i="3"/>
  <c r="V53" i="3"/>
  <c r="U53" i="3"/>
  <c r="T53" i="3"/>
  <c r="S53" i="3"/>
  <c r="R53" i="3"/>
  <c r="Q53" i="3"/>
  <c r="P53" i="3"/>
  <c r="O53" i="3"/>
  <c r="N53" i="3"/>
  <c r="M53" i="3"/>
  <c r="L53" i="3"/>
  <c r="K53" i="3"/>
  <c r="J53" i="3"/>
  <c r="I53" i="3"/>
  <c r="H53" i="3"/>
  <c r="G53" i="3"/>
  <c r="F53" i="3"/>
  <c r="E53" i="3"/>
  <c r="D53" i="3"/>
  <c r="C53" i="3"/>
</calcChain>
</file>

<file path=xl/sharedStrings.xml><?xml version="1.0" encoding="utf-8"?>
<sst xmlns="http://schemas.openxmlformats.org/spreadsheetml/2006/main" count="98" uniqueCount="85">
  <si>
    <t>Date</t>
  </si>
  <si>
    <t>Description</t>
  </si>
  <si>
    <t>Level</t>
  </si>
  <si>
    <t>FTE</t>
  </si>
  <si>
    <t>Nr of months</t>
  </si>
  <si>
    <t>Costs</t>
  </si>
  <si>
    <t>Material costs</t>
  </si>
  <si>
    <t>Salary costs</t>
  </si>
  <si>
    <t>Total costs (per year)</t>
  </si>
  <si>
    <t>Salary costs (per year)</t>
  </si>
  <si>
    <t>Material costs (per year)</t>
  </si>
  <si>
    <t>Total material costs (project)</t>
  </si>
  <si>
    <t>Total salary costs (project)</t>
  </si>
  <si>
    <t>Total costs (project)</t>
  </si>
  <si>
    <t xml:space="preserve">Berekeningsgrondslagen </t>
  </si>
  <si>
    <t>Voorbeeld: Directeur Incubator 15 /4</t>
  </si>
  <si>
    <t>Schalen</t>
  </si>
  <si>
    <t xml:space="preserve">FUNCTIESCHALEN
</t>
  </si>
  <si>
    <t xml:space="preserve">trede
</t>
  </si>
  <si>
    <t xml:space="preserve">H2
</t>
  </si>
  <si>
    <t xml:space="preserve">H1
</t>
  </si>
  <si>
    <t xml:space="preserve">P
</t>
  </si>
  <si>
    <t xml:space="preserve">SA
</t>
  </si>
  <si>
    <t>TOIO</t>
  </si>
  <si>
    <t>Average</t>
  </si>
  <si>
    <t>Indexatie obv prijspeil 2019</t>
  </si>
  <si>
    <t>jaarlijks</t>
  </si>
  <si>
    <t>cumulatief</t>
  </si>
  <si>
    <t>Schaal 5</t>
  </si>
  <si>
    <t xml:space="preserve">Trede </t>
  </si>
  <si>
    <t>Bedrag</t>
  </si>
  <si>
    <t>Bruto per uur</t>
  </si>
  <si>
    <t>For EUR Employees</t>
  </si>
  <si>
    <t>For EUR Students</t>
  </si>
  <si>
    <t xml:space="preserve">SALARISSCHALEN PER 01-02-2019 
</t>
  </si>
  <si>
    <t xml:space="preserve">Brutomaandsalaris = 6.385 x 12 maanden x 160% x 0,9  fte </t>
  </si>
  <si>
    <t>For EUR Employees and EUR Students</t>
  </si>
  <si>
    <t>For the general rule on reimbursement of material costs (i.e. what costs are covered by the grant?), please see the EUR expense claims guidelines: https://my.eur.nl/nl/media/2017-12-declaratie-en-werkkostenregeling</t>
  </si>
  <si>
    <t>Every expense statement must be balanced and should be accompanied by correct evidence, see also: https://my.eur.nl/en/eur-employee/hr/terms-employment/financial-matters-and-allowances/expense-claims/receipts-and-expense-claims</t>
  </si>
  <si>
    <t>What material costs are covered?</t>
  </si>
  <si>
    <t>Claiming expenses during the project</t>
  </si>
  <si>
    <t>* Small project (max €5.000), medium project (€5.001-€25.000), or large project (€25.001-€50.000)</t>
  </si>
  <si>
    <r>
      <t xml:space="preserve">Payments for EUR students will take place through EUR flex: </t>
    </r>
    <r>
      <rPr>
        <b/>
        <sz val="12"/>
        <color theme="1"/>
        <rFont val="Calibri"/>
        <family val="2"/>
        <scheme val="minor"/>
      </rPr>
      <t xml:space="preserve">https://eurflex.nl/# </t>
    </r>
    <r>
      <rPr>
        <sz val="12"/>
        <color theme="1"/>
        <rFont val="Calibri"/>
        <family val="2"/>
        <scheme val="minor"/>
      </rPr>
      <t>(you will have to enroll there; please email wijtzes@eur.nl for correct budget information)</t>
    </r>
  </si>
  <si>
    <r>
      <rPr>
        <b/>
        <sz val="12"/>
        <rFont val="Calibri"/>
        <family val="2"/>
        <scheme val="minor"/>
      </rPr>
      <t>Personele lasten worden als volgt begroot</t>
    </r>
    <r>
      <rPr>
        <sz val="12"/>
        <rFont val="Calibri"/>
        <family val="2"/>
        <scheme val="minor"/>
      </rPr>
      <t>: bruto maandloon x 160%  x aantal maanden x rato fte</t>
    </r>
  </si>
  <si>
    <t>Project title</t>
  </si>
  <si>
    <t>Project lead</t>
  </si>
  <si>
    <t>Type of project*</t>
  </si>
  <si>
    <t>Total costs</t>
  </si>
  <si>
    <t>dd/mm/yyyy</t>
  </si>
  <si>
    <t>End date of project</t>
  </si>
  <si>
    <t>Start date of project</t>
  </si>
  <si>
    <t>€</t>
  </si>
  <si>
    <t xml:space="preserve">Please note that the application consists of this project budget and a project proposal. </t>
  </si>
  <si>
    <t>What salary costs are covered?</t>
  </si>
  <si>
    <t>How do I calculate salary costs for my budget?</t>
  </si>
  <si>
    <t xml:space="preserve">Nota Bene: 1 fte = 38 hrs ---&gt; 0.8 fte = 30.4 hrs; 0.6 fte = 22.8 hrs, etc. </t>
  </si>
  <si>
    <t>Your compensation is based on actual wage costs</t>
  </si>
  <si>
    <t xml:space="preserve">Payment for EUR employees takes place through 'interne doorbelasting' </t>
  </si>
  <si>
    <t>Step 1: Determine the monthly gross salary based on schaal and trede (see 'Schalen' below) (please note that these numbers are based on 2019 salaries, yearly price indexation is taken into account in Step 3)</t>
  </si>
  <si>
    <t xml:space="preserve">Step 1: Find the correct trede; For 1st year students, please select Trede 1; for 2nd year students, please select Trede 2; for 3rd year students please select Trede 3, etc. </t>
  </si>
  <si>
    <t xml:space="preserve">Step 3: Estimate the hours that you will spend on the project </t>
  </si>
  <si>
    <t>Hourly costs to be budgeted (costs including EURflex costs, reservations, etc.)</t>
  </si>
  <si>
    <t>Step 4: Use the following formula to calculate the salary costs for your budget: hourly costs to be budgeted * nr hours/ weeks * weeks</t>
  </si>
  <si>
    <t>Example: You want to budget for a postdoc researcher (schaal 11, trede 7), for 6 months, for 0.4 fte, in year 2021</t>
  </si>
  <si>
    <r>
      <t xml:space="preserve">Step 3: Take into account a yearly price indexation of 1.6% since 2019 --&gt; </t>
    </r>
    <r>
      <rPr>
        <b/>
        <sz val="12"/>
        <color theme="1"/>
        <rFont val="Calibri"/>
        <family val="2"/>
        <scheme val="minor"/>
      </rPr>
      <t>multiply the salary costs from Step 2 with 1,016 for 2020; with 1,032 for 2021; with 1,049 for 2022; with 1,066 for 2023; and with 1,083 for 2024</t>
    </r>
  </si>
  <si>
    <t xml:space="preserve">Step 2: Use the following formula to calculate the salary costs for your budget: monthly gross salary * nr of months * pro rata fte * 1.6 </t>
  </si>
  <si>
    <t>Nota Bene: For an example, see 'Berekeningsgrondslagen' below</t>
  </si>
  <si>
    <r>
      <t xml:space="preserve">Formula: </t>
    </r>
    <r>
      <rPr>
        <sz val="12"/>
        <color rgb="FFFF0000"/>
        <rFont val="Calibri"/>
        <family val="2"/>
      </rPr>
      <t>€</t>
    </r>
    <r>
      <rPr>
        <sz val="12"/>
        <color rgb="FFFF0000"/>
        <rFont val="Calibri"/>
        <family val="2"/>
        <scheme val="minor"/>
      </rPr>
      <t xml:space="preserve">4.534 * 6 * 0.4 * 1.6 * 1,032 = </t>
    </r>
    <r>
      <rPr>
        <sz val="12"/>
        <color rgb="FFFF0000"/>
        <rFont val="Calibri"/>
        <family val="2"/>
      </rPr>
      <t>€17.968</t>
    </r>
  </si>
  <si>
    <t xml:space="preserve">Nota Bene: The multiplication factor of 1.6 is to take into account additional expenses for the employer (EUR), e.g., holiday allowance, a year-end payment, etc. </t>
  </si>
  <si>
    <t>Material costs**</t>
  </si>
  <si>
    <t>** See Tab Material Costs</t>
  </si>
  <si>
    <t>Salary costs***</t>
  </si>
  <si>
    <t>*** See Tabs Salary Costs</t>
  </si>
  <si>
    <r>
      <t>When buying services or a products</t>
    </r>
    <r>
      <rPr>
        <sz val="12"/>
        <color theme="1"/>
        <rFont val="Calibri"/>
        <family val="2"/>
      </rPr>
      <t>, please take into account the EUR agreements (https://my.eur.nl/en/eur-employee/organisation/eur-framework-agreements)</t>
    </r>
  </si>
  <si>
    <t>In case you do make expenses, EUR employees should do so through the ESS portal (claim expenses) --&gt; please email wijtzes@eur.nl for the correct budget information (wbs number)</t>
  </si>
  <si>
    <t>In case you do make expenses, EUR students can use the form: expense form for non-EUR employees --&gt; please email wijtzes@eur.nl for the form and the correct budget information (wbs number)</t>
  </si>
  <si>
    <t>Building New Blocks 2022 - Budget</t>
  </si>
  <si>
    <t>As much as possible, please work with invoices --&gt; please email wijtzes@eur.nl for the correct budget information (wbs number)</t>
  </si>
  <si>
    <t>Please contact the financial controller of your department. They can assist you with these calculations and may have a more accurate prognosis of salary costs based on CAO developments in the past years.</t>
  </si>
  <si>
    <t>Salary Tables CAO-Nederlandse Universiteiten (obv 38 uur); per 01-07-2022</t>
  </si>
  <si>
    <r>
      <t xml:space="preserve">Step 2: Find the hourly costs to be budgeted for that trede (i.e. </t>
    </r>
    <r>
      <rPr>
        <b/>
        <sz val="12"/>
        <color theme="1"/>
        <rFont val="Calibri"/>
        <family val="2"/>
        <scheme val="minor"/>
      </rPr>
      <t>4th column</t>
    </r>
    <r>
      <rPr>
        <sz val="12"/>
        <color theme="1"/>
        <rFont val="Calibri"/>
        <family val="2"/>
        <scheme val="minor"/>
      </rPr>
      <t>); this is the number that you use for the calculation of your salary costs (please note that these numbers are based on the year 2022, yearly price indexation is taken into account in Step 5)</t>
    </r>
  </si>
  <si>
    <r>
      <t xml:space="preserve">Step 5: Take into account a yearly price indexation of 1.6%  --&gt; </t>
    </r>
    <r>
      <rPr>
        <b/>
        <sz val="12"/>
        <color theme="1"/>
        <rFont val="Calibri"/>
        <family val="2"/>
        <scheme val="minor"/>
      </rPr>
      <t>multiply the salary costs from Step 4 with 1,016 for 2023, and with 1,032 for 2024</t>
    </r>
  </si>
  <si>
    <t>Example: You want to budget for a MSc student (Year 4), for 5 hrs/ week, for 20 weeks, in the year 2023</t>
  </si>
  <si>
    <r>
      <t xml:space="preserve">Formula: </t>
    </r>
    <r>
      <rPr>
        <sz val="12"/>
        <color rgb="FFFF0000"/>
        <rFont val="Calibri"/>
        <family val="2"/>
      </rPr>
      <t>€30,69</t>
    </r>
    <r>
      <rPr>
        <sz val="12"/>
        <color rgb="FFFF0000"/>
        <rFont val="Calibri"/>
        <family val="2"/>
        <scheme val="minor"/>
      </rPr>
      <t xml:space="preserve"> * 5 * 20 * 1,016 = </t>
    </r>
    <r>
      <rPr>
        <sz val="12"/>
        <color rgb="FFFF0000"/>
        <rFont val="Calibri"/>
        <family val="2"/>
      </rPr>
      <t>€3.118</t>
    </r>
  </si>
  <si>
    <t>Please contact EURflex. They can check and assist you with these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</si>
</sst>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164" formatCode="&quot;€&quot;\ #,##0"/>
    <numFmt numFmtId="165" formatCode="#,##0_);\-#,##0"/>
    <numFmt numFmtId="166" formatCode="0.0%"/>
  </numFmts>
  <fonts count="18" x14ac:knownFonts="1">
    <font>
      <sz val="11"/>
      <color theme="1"/>
      <name val="Calibri"/>
      <family val="2"/>
      <scheme val="minor"/>
    </font>
    <font>
      <sz val="11"/>
      <color theme="1"/>
      <name val="Calibri"/>
      <family val="2"/>
      <scheme val="minor"/>
    </font>
    <font>
      <sz val="12"/>
      <color theme="1"/>
      <name val="Calibri"/>
      <family val="2"/>
      <scheme val="minor"/>
    </font>
    <font>
      <b/>
      <u/>
      <sz val="12"/>
      <color theme="1"/>
      <name val="Calibri"/>
      <family val="2"/>
      <scheme val="minor"/>
    </font>
    <font>
      <b/>
      <sz val="12"/>
      <color theme="1"/>
      <name val="Calibri"/>
      <family val="2"/>
      <scheme val="minor"/>
    </font>
    <font>
      <sz val="12"/>
      <color theme="1"/>
      <name val="Calibri"/>
      <family val="2"/>
    </font>
    <font>
      <sz val="12"/>
      <color theme="0"/>
      <name val="Calibri"/>
      <family val="2"/>
      <scheme val="minor"/>
    </font>
    <font>
      <b/>
      <sz val="12"/>
      <color theme="0"/>
      <name val="Calibri"/>
      <family val="2"/>
      <scheme val="minor"/>
    </font>
    <font>
      <sz val="12"/>
      <name val="Calibri"/>
      <family val="2"/>
      <scheme val="minor"/>
    </font>
    <font>
      <b/>
      <sz val="12"/>
      <name val="Calibri"/>
      <family val="2"/>
      <scheme val="minor"/>
    </font>
    <font>
      <i/>
      <sz val="12"/>
      <name val="Calibri"/>
      <family val="2"/>
      <scheme val="minor"/>
    </font>
    <font>
      <b/>
      <sz val="12"/>
      <color indexed="8"/>
      <name val="Calibri"/>
      <family val="2"/>
      <scheme val="minor"/>
    </font>
    <font>
      <sz val="12"/>
      <color indexed="8"/>
      <name val="Calibri"/>
      <family val="2"/>
      <scheme val="minor"/>
    </font>
    <font>
      <i/>
      <sz val="12"/>
      <color theme="1"/>
      <name val="Calibri"/>
      <family val="2"/>
      <scheme val="minor"/>
    </font>
    <font>
      <b/>
      <i/>
      <sz val="12"/>
      <color theme="1"/>
      <name val="Calibri"/>
      <family val="2"/>
      <scheme val="minor"/>
    </font>
    <font>
      <sz val="12"/>
      <color rgb="FFFF0000"/>
      <name val="Calibri"/>
      <family val="2"/>
      <scheme val="minor"/>
    </font>
    <font>
      <sz val="12"/>
      <color rgb="FFFF0000"/>
      <name val="Calibri"/>
      <family val="2"/>
    </font>
    <font>
      <b/>
      <sz val="12"/>
      <color rgb="FFFF0000"/>
      <name val="Calibri"/>
      <family val="2"/>
      <scheme val="minor"/>
    </font>
  </fonts>
  <fills count="12">
    <fill>
      <patternFill patternType="none"/>
    </fill>
    <fill>
      <patternFill patternType="gray125"/>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1"/>
        <bgColor indexed="64"/>
      </patternFill>
    </fill>
    <fill>
      <patternFill patternType="solid">
        <fgColor theme="9"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04">
    <xf numFmtId="0" fontId="0" fillId="0" borderId="0" xfId="0"/>
    <xf numFmtId="0" fontId="2" fillId="0" borderId="0" xfId="0" applyFont="1"/>
    <xf numFmtId="0" fontId="3" fillId="0" borderId="0" xfId="0" applyFont="1" applyAlignment="1">
      <alignment horizontal="left" vertical="top"/>
    </xf>
    <xf numFmtId="0" fontId="2" fillId="0" borderId="0" xfId="0" applyFont="1" applyAlignment="1">
      <alignment horizontal="left" vertical="top"/>
    </xf>
    <xf numFmtId="0" fontId="2" fillId="0" borderId="5" xfId="0" applyFont="1" applyBorder="1"/>
    <xf numFmtId="0" fontId="2" fillId="0" borderId="14" xfId="0" applyFont="1" applyBorder="1"/>
    <xf numFmtId="0" fontId="2" fillId="0" borderId="7" xfId="0" applyFont="1" applyBorder="1"/>
    <xf numFmtId="0" fontId="2" fillId="0" borderId="9" xfId="0" applyFont="1" applyBorder="1"/>
    <xf numFmtId="0" fontId="2" fillId="2" borderId="2" xfId="0" applyFont="1" applyFill="1" applyBorder="1"/>
    <xf numFmtId="0" fontId="2" fillId="0" borderId="0" xfId="0" applyFont="1" applyFill="1" applyBorder="1"/>
    <xf numFmtId="0" fontId="2" fillId="0" borderId="0" xfId="0" applyFont="1" applyBorder="1"/>
    <xf numFmtId="0" fontId="2" fillId="3" borderId="2" xfId="0" applyFont="1" applyFill="1" applyBorder="1"/>
    <xf numFmtId="0" fontId="2" fillId="3" borderId="4" xfId="0" applyFont="1" applyFill="1" applyBorder="1"/>
    <xf numFmtId="0" fontId="2" fillId="4" borderId="2" xfId="0" applyFont="1" applyFill="1" applyBorder="1"/>
    <xf numFmtId="0" fontId="2" fillId="0" borderId="14" xfId="0" applyFont="1" applyFill="1" applyBorder="1"/>
    <xf numFmtId="0" fontId="4" fillId="4" borderId="15" xfId="0" applyFont="1" applyFill="1" applyBorder="1"/>
    <xf numFmtId="0" fontId="4" fillId="0" borderId="13" xfId="0" applyFont="1" applyBorder="1"/>
    <xf numFmtId="0" fontId="4" fillId="0" borderId="14" xfId="0" applyFont="1" applyBorder="1"/>
    <xf numFmtId="0" fontId="4" fillId="2" borderId="14" xfId="0" applyFont="1" applyFill="1" applyBorder="1"/>
    <xf numFmtId="0" fontId="4" fillId="3" borderId="14" xfId="0" applyFont="1" applyFill="1" applyBorder="1"/>
    <xf numFmtId="0" fontId="4" fillId="2" borderId="2" xfId="0" applyFont="1" applyFill="1" applyBorder="1"/>
    <xf numFmtId="0" fontId="4" fillId="2" borderId="3" xfId="0" applyFont="1" applyFill="1" applyBorder="1"/>
    <xf numFmtId="0" fontId="4" fillId="3" borderId="2" xfId="0" applyFont="1" applyFill="1" applyBorder="1"/>
    <xf numFmtId="0" fontId="4" fillId="4" borderId="2" xfId="0" applyFont="1" applyFill="1" applyBorder="1"/>
    <xf numFmtId="0" fontId="4" fillId="0" borderId="0" xfId="0" applyFont="1" applyFill="1" applyBorder="1"/>
    <xf numFmtId="0" fontId="4" fillId="11" borderId="0" xfId="0" applyFont="1" applyFill="1"/>
    <xf numFmtId="0" fontId="2" fillId="11" borderId="0" xfId="0" applyFont="1" applyFill="1"/>
    <xf numFmtId="0" fontId="4" fillId="0" borderId="0" xfId="0" applyFont="1" applyFill="1"/>
    <xf numFmtId="0" fontId="2" fillId="0" borderId="0" xfId="0" applyFont="1" applyFill="1"/>
    <xf numFmtId="0" fontId="4" fillId="0" borderId="0" xfId="0" applyFont="1"/>
    <xf numFmtId="0" fontId="4" fillId="0" borderId="1" xfId="0" applyFont="1" applyBorder="1"/>
    <xf numFmtId="0" fontId="2" fillId="0" borderId="36" xfId="0" applyFont="1" applyBorder="1"/>
    <xf numFmtId="3" fontId="2" fillId="0" borderId="36" xfId="0" applyNumberFormat="1" applyFont="1" applyBorder="1"/>
    <xf numFmtId="8" fontId="2" fillId="0" borderId="36" xfId="0" applyNumberFormat="1" applyFont="1" applyBorder="1"/>
    <xf numFmtId="8" fontId="2" fillId="8" borderId="36" xfId="0" applyNumberFormat="1" applyFont="1" applyFill="1" applyBorder="1"/>
    <xf numFmtId="0" fontId="2" fillId="0" borderId="37" xfId="0" applyFont="1" applyBorder="1"/>
    <xf numFmtId="3" fontId="2" fillId="0" borderId="37" xfId="0" applyNumberFormat="1" applyFont="1" applyBorder="1"/>
    <xf numFmtId="8" fontId="2" fillId="0" borderId="37" xfId="0" applyNumberFormat="1" applyFont="1" applyBorder="1"/>
    <xf numFmtId="8" fontId="2" fillId="8" borderId="37" xfId="0" applyNumberFormat="1" applyFont="1" applyFill="1" applyBorder="1"/>
    <xf numFmtId="0" fontId="6" fillId="10" borderId="10" xfId="0" applyFont="1" applyFill="1" applyBorder="1" applyAlignment="1">
      <alignment horizontal="right"/>
    </xf>
    <xf numFmtId="0" fontId="7" fillId="10" borderId="11" xfId="0" applyFont="1" applyFill="1" applyBorder="1" applyAlignment="1">
      <alignment horizontal="center"/>
    </xf>
    <xf numFmtId="0" fontId="7" fillId="10" borderId="5" xfId="0" applyFont="1" applyFill="1" applyBorder="1" applyAlignment="1">
      <alignment horizontal="center"/>
    </xf>
    <xf numFmtId="0" fontId="7" fillId="0" borderId="0" xfId="0" applyFont="1" applyFill="1" applyAlignment="1">
      <alignment horizontal="center"/>
    </xf>
    <xf numFmtId="0" fontId="2" fillId="0" borderId="6" xfId="0" applyFont="1" applyBorder="1"/>
    <xf numFmtId="0" fontId="6" fillId="5" borderId="3" xfId="0" applyFont="1" applyFill="1" applyBorder="1"/>
    <xf numFmtId="166" fontId="2" fillId="0" borderId="35" xfId="1" applyNumberFormat="1" applyFont="1" applyBorder="1"/>
    <xf numFmtId="166" fontId="2" fillId="8" borderId="1" xfId="1" applyNumberFormat="1" applyFont="1" applyFill="1" applyBorder="1"/>
    <xf numFmtId="166" fontId="2" fillId="8" borderId="31" xfId="1" applyNumberFormat="1" applyFont="1" applyFill="1" applyBorder="1"/>
    <xf numFmtId="166" fontId="2" fillId="0" borderId="0" xfId="1" applyNumberFormat="1" applyFont="1" applyFill="1" applyBorder="1"/>
    <xf numFmtId="166" fontId="2" fillId="0" borderId="8" xfId="1" applyNumberFormat="1" applyFont="1" applyBorder="1"/>
    <xf numFmtId="166" fontId="2" fillId="0" borderId="32" xfId="1" applyNumberFormat="1" applyFont="1" applyBorder="1"/>
    <xf numFmtId="166" fontId="2" fillId="8" borderId="33" xfId="1" applyNumberFormat="1" applyFont="1" applyFill="1" applyBorder="1"/>
    <xf numFmtId="166" fontId="2" fillId="8" borderId="34" xfId="1" applyNumberFormat="1" applyFont="1" applyFill="1" applyBorder="1"/>
    <xf numFmtId="0" fontId="6" fillId="5" borderId="0" xfId="0" applyFont="1" applyFill="1"/>
    <xf numFmtId="0" fontId="8" fillId="6" borderId="10" xfId="0" applyFont="1" applyFill="1" applyBorder="1"/>
    <xf numFmtId="0" fontId="2" fillId="6" borderId="11" xfId="0" applyFont="1" applyFill="1" applyBorder="1"/>
    <xf numFmtId="0" fontId="2" fillId="6" borderId="5" xfId="0" applyFont="1" applyFill="1" applyBorder="1"/>
    <xf numFmtId="0" fontId="10" fillId="6" borderId="6" xfId="0" applyFont="1" applyFill="1" applyBorder="1"/>
    <xf numFmtId="0" fontId="10" fillId="6" borderId="0" xfId="0" applyFont="1" applyFill="1"/>
    <xf numFmtId="0" fontId="2" fillId="6" borderId="0" xfId="0" applyFont="1" applyFill="1"/>
    <xf numFmtId="0" fontId="2" fillId="6" borderId="7" xfId="0" applyFont="1" applyFill="1" applyBorder="1"/>
    <xf numFmtId="0" fontId="10" fillId="6" borderId="6" xfId="0" applyFont="1" applyFill="1" applyBorder="1" applyAlignment="1">
      <alignment horizontal="right"/>
    </xf>
    <xf numFmtId="164" fontId="10" fillId="6" borderId="0" xfId="0" applyNumberFormat="1" applyFont="1" applyFill="1"/>
    <xf numFmtId="0" fontId="2" fillId="6" borderId="8" xfId="0" applyFont="1" applyFill="1" applyBorder="1" applyAlignment="1">
      <alignment horizontal="right"/>
    </xf>
    <xf numFmtId="0" fontId="2" fillId="6" borderId="12" xfId="0" applyFont="1" applyFill="1" applyBorder="1"/>
    <xf numFmtId="0" fontId="2" fillId="6" borderId="9" xfId="0" applyFont="1" applyFill="1" applyBorder="1"/>
    <xf numFmtId="0" fontId="6" fillId="5" borderId="2" xfId="0" applyFont="1" applyFill="1" applyBorder="1"/>
    <xf numFmtId="0" fontId="2" fillId="9" borderId="0" xfId="0" applyFont="1" applyFill="1"/>
    <xf numFmtId="3" fontId="2" fillId="9" borderId="0" xfId="0" applyNumberFormat="1" applyFont="1" applyFill="1"/>
    <xf numFmtId="0" fontId="2" fillId="0" borderId="0" xfId="0" applyFont="1" applyAlignment="1">
      <alignment horizontal="right"/>
    </xf>
    <xf numFmtId="0" fontId="11" fillId="7" borderId="17" xfId="0" applyFont="1" applyFill="1" applyBorder="1" applyAlignment="1">
      <alignment horizontal="left" vertical="top"/>
    </xf>
    <xf numFmtId="165" fontId="8" fillId="7" borderId="18" xfId="0" applyNumberFormat="1" applyFont="1" applyFill="1" applyBorder="1" applyAlignment="1">
      <alignment horizontal="left" vertical="top" wrapText="1"/>
    </xf>
    <xf numFmtId="165" fontId="8" fillId="7" borderId="19" xfId="0" applyNumberFormat="1" applyFont="1" applyFill="1" applyBorder="1" applyAlignment="1">
      <alignment horizontal="left" vertical="top" wrapText="1"/>
    </xf>
    <xf numFmtId="165" fontId="8" fillId="7" borderId="20" xfId="0" applyNumberFormat="1" applyFont="1" applyFill="1" applyBorder="1" applyAlignment="1">
      <alignment horizontal="left" vertical="top" wrapText="1"/>
    </xf>
    <xf numFmtId="165" fontId="12" fillId="7" borderId="21" xfId="0" applyNumberFormat="1" applyFont="1" applyFill="1" applyBorder="1" applyAlignment="1">
      <alignment horizontal="left" vertical="top"/>
    </xf>
    <xf numFmtId="165" fontId="12" fillId="7" borderId="22" xfId="0" applyNumberFormat="1" applyFont="1" applyFill="1" applyBorder="1" applyAlignment="1">
      <alignment horizontal="left" vertical="top"/>
    </xf>
    <xf numFmtId="165" fontId="12" fillId="7" borderId="23" xfId="0" applyNumberFormat="1" applyFont="1" applyFill="1" applyBorder="1" applyAlignment="1">
      <alignment horizontal="left" vertical="top"/>
    </xf>
    <xf numFmtId="0" fontId="9" fillId="7" borderId="17" xfId="0" applyFont="1" applyFill="1" applyBorder="1" applyAlignment="1">
      <alignment horizontal="left" vertical="top" wrapText="1"/>
    </xf>
    <xf numFmtId="3" fontId="8" fillId="8" borderId="24" xfId="0" applyNumberFormat="1" applyFont="1" applyFill="1" applyBorder="1" applyAlignment="1">
      <alignment horizontal="left" vertical="top" wrapText="1"/>
    </xf>
    <xf numFmtId="3" fontId="8" fillId="8" borderId="25" xfId="0" applyNumberFormat="1" applyFont="1" applyFill="1" applyBorder="1" applyAlignment="1">
      <alignment horizontal="left" vertical="top" wrapText="1"/>
    </xf>
    <xf numFmtId="3" fontId="8" fillId="8" borderId="26" xfId="0" applyNumberFormat="1" applyFont="1" applyFill="1" applyBorder="1" applyAlignment="1">
      <alignment horizontal="left" vertical="top" wrapText="1"/>
    </xf>
    <xf numFmtId="0" fontId="9" fillId="7" borderId="27" xfId="0" applyFont="1" applyFill="1" applyBorder="1" applyAlignment="1">
      <alignment horizontal="left" vertical="top" wrapText="1"/>
    </xf>
    <xf numFmtId="3" fontId="8" fillId="8" borderId="28" xfId="0" applyNumberFormat="1" applyFont="1" applyFill="1" applyBorder="1" applyAlignment="1">
      <alignment horizontal="left" vertical="top" wrapText="1"/>
    </xf>
    <xf numFmtId="3" fontId="8" fillId="8" borderId="29" xfId="0" applyNumberFormat="1" applyFont="1" applyFill="1" applyBorder="1" applyAlignment="1">
      <alignment horizontal="left" vertical="top" wrapText="1"/>
    </xf>
    <xf numFmtId="3" fontId="8" fillId="8" borderId="30" xfId="0" applyNumberFormat="1" applyFont="1" applyFill="1" applyBorder="1" applyAlignment="1">
      <alignment horizontal="left" vertical="top" wrapText="1"/>
    </xf>
    <xf numFmtId="0" fontId="5" fillId="0" borderId="7" xfId="0" applyFont="1" applyBorder="1"/>
    <xf numFmtId="0" fontId="14" fillId="0" borderId="0" xfId="0" applyFont="1" applyAlignment="1"/>
    <xf numFmtId="0" fontId="13" fillId="0" borderId="0" xfId="0" applyFont="1" applyAlignment="1">
      <alignment horizontal="left" vertical="top"/>
    </xf>
    <xf numFmtId="0" fontId="2" fillId="2" borderId="2" xfId="0" applyFont="1" applyFill="1" applyBorder="1" applyAlignment="1">
      <alignment horizontal="left"/>
    </xf>
    <xf numFmtId="0" fontId="2" fillId="4" borderId="2" xfId="0" applyFont="1" applyFill="1" applyBorder="1" applyAlignment="1">
      <alignment horizontal="left" vertical="top"/>
    </xf>
    <xf numFmtId="0" fontId="15" fillId="0" borderId="0" xfId="0" applyFont="1"/>
    <xf numFmtId="0" fontId="2" fillId="0" borderId="0" xfId="0" applyFont="1" applyFill="1" applyBorder="1" applyAlignment="1">
      <alignment horizontal="left"/>
    </xf>
    <xf numFmtId="0" fontId="2" fillId="0" borderId="0" xfId="0" applyFont="1" applyFill="1" applyBorder="1" applyAlignment="1">
      <alignment horizontal="left" vertical="top"/>
    </xf>
    <xf numFmtId="0" fontId="2" fillId="3" borderId="3" xfId="0" applyFont="1" applyFill="1" applyBorder="1" applyAlignment="1">
      <alignment horizontal="center"/>
    </xf>
    <xf numFmtId="0" fontId="2" fillId="3" borderId="16" xfId="0" applyFont="1" applyFill="1" applyBorder="1" applyAlignment="1">
      <alignment horizontal="center"/>
    </xf>
    <xf numFmtId="0" fontId="2" fillId="3" borderId="4" xfId="0" applyFont="1" applyFill="1" applyBorder="1" applyAlignment="1">
      <alignment horizontal="center"/>
    </xf>
    <xf numFmtId="0" fontId="2" fillId="0" borderId="0" xfId="0" applyFont="1" applyFill="1" applyBorder="1" applyAlignment="1">
      <alignment horizontal="center"/>
    </xf>
    <xf numFmtId="0" fontId="4" fillId="0" borderId="3" xfId="0" applyFont="1" applyBorder="1" applyAlignment="1">
      <alignment horizontal="center" wrapText="1"/>
    </xf>
    <xf numFmtId="0" fontId="4" fillId="0" borderId="16" xfId="0" applyFont="1" applyBorder="1" applyAlignment="1">
      <alignment horizontal="center" wrapText="1"/>
    </xf>
    <xf numFmtId="0" fontId="4" fillId="0" borderId="4" xfId="0" applyFont="1" applyBorder="1" applyAlignment="1">
      <alignment horizontal="center" wrapText="1"/>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17" fillId="0" borderId="0" xfId="0"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B2504-1C66-4928-B786-6FF4FA0786F4}">
  <dimension ref="B2:O47"/>
  <sheetViews>
    <sheetView tabSelected="1" workbookViewId="0">
      <selection activeCell="F13" sqref="F13"/>
    </sheetView>
  </sheetViews>
  <sheetFormatPr defaultColWidth="9.1796875" defaultRowHeight="15.5" x14ac:dyDescent="0.35"/>
  <cols>
    <col min="1" max="1" width="9.1796875" style="1"/>
    <col min="2" max="2" width="36.1796875" style="1" customWidth="1"/>
    <col min="3" max="3" width="15" style="1" customWidth="1"/>
    <col min="4" max="4" width="16.26953125" style="1" customWidth="1"/>
    <col min="5" max="5" width="16.7265625" style="1" customWidth="1"/>
    <col min="6" max="6" width="15.81640625" style="1" customWidth="1"/>
    <col min="7" max="7" width="17.1796875" style="1" customWidth="1"/>
    <col min="8" max="8" width="17.453125" style="1" customWidth="1"/>
    <col min="9" max="9" width="17.54296875" style="1" customWidth="1"/>
    <col min="10" max="10" width="17.1796875" style="1" customWidth="1"/>
    <col min="11" max="11" width="16.81640625" style="1" customWidth="1"/>
    <col min="12" max="13" width="17.7265625" style="1" customWidth="1"/>
    <col min="14" max="14" width="16.1796875" style="1" customWidth="1"/>
    <col min="15" max="15" width="33.7265625" style="1" customWidth="1"/>
    <col min="16" max="16384" width="9.1796875" style="1"/>
  </cols>
  <sheetData>
    <row r="2" spans="2:13" x14ac:dyDescent="0.35">
      <c r="B2" s="2" t="s">
        <v>76</v>
      </c>
      <c r="E2" s="3"/>
      <c r="F2" s="3"/>
      <c r="G2" s="3"/>
      <c r="H2" s="3"/>
      <c r="I2" s="3"/>
      <c r="J2" s="3"/>
      <c r="K2" s="3"/>
      <c r="L2" s="3"/>
      <c r="M2" s="3"/>
    </row>
    <row r="3" spans="2:13" x14ac:dyDescent="0.35">
      <c r="B3" s="87" t="s">
        <v>52</v>
      </c>
      <c r="E3" s="3"/>
      <c r="F3" s="3"/>
      <c r="G3" s="3"/>
      <c r="H3" s="3"/>
      <c r="I3" s="3"/>
      <c r="J3" s="3"/>
      <c r="K3" s="3"/>
      <c r="L3" s="3"/>
      <c r="M3" s="3"/>
    </row>
    <row r="4" spans="2:13" ht="16" thickBot="1" x14ac:dyDescent="0.4">
      <c r="B4" s="2"/>
      <c r="E4" s="3"/>
      <c r="F4" s="3"/>
      <c r="G4" s="3"/>
      <c r="H4" s="3"/>
      <c r="I4" s="3"/>
      <c r="J4" s="3"/>
      <c r="K4" s="3"/>
      <c r="L4" s="3"/>
      <c r="M4" s="3"/>
    </row>
    <row r="5" spans="2:13" x14ac:dyDescent="0.35">
      <c r="B5" s="16" t="s">
        <v>0</v>
      </c>
      <c r="C5" s="4" t="s">
        <v>48</v>
      </c>
    </row>
    <row r="6" spans="2:13" x14ac:dyDescent="0.35">
      <c r="B6" s="17" t="s">
        <v>44</v>
      </c>
      <c r="C6" s="6"/>
    </row>
    <row r="7" spans="2:13" x14ac:dyDescent="0.35">
      <c r="B7" s="17" t="s">
        <v>45</v>
      </c>
      <c r="C7" s="6"/>
    </row>
    <row r="8" spans="2:13" x14ac:dyDescent="0.35">
      <c r="B8" s="17" t="s">
        <v>46</v>
      </c>
      <c r="C8" s="6"/>
    </row>
    <row r="9" spans="2:13" x14ac:dyDescent="0.35">
      <c r="B9" s="17" t="s">
        <v>50</v>
      </c>
      <c r="C9" s="6" t="s">
        <v>48</v>
      </c>
    </row>
    <row r="10" spans="2:13" x14ac:dyDescent="0.35">
      <c r="B10" s="17" t="s">
        <v>49</v>
      </c>
      <c r="C10" s="6" t="s">
        <v>48</v>
      </c>
    </row>
    <row r="11" spans="2:13" x14ac:dyDescent="0.35">
      <c r="B11" s="18" t="s">
        <v>11</v>
      </c>
      <c r="C11" s="85" t="s">
        <v>51</v>
      </c>
    </row>
    <row r="12" spans="2:13" x14ac:dyDescent="0.35">
      <c r="B12" s="19" t="s">
        <v>12</v>
      </c>
      <c r="C12" s="6" t="s">
        <v>51</v>
      </c>
    </row>
    <row r="13" spans="2:13" ht="16" thickBot="1" x14ac:dyDescent="0.4">
      <c r="B13" s="15" t="s">
        <v>13</v>
      </c>
      <c r="C13" s="7" t="s">
        <v>51</v>
      </c>
    </row>
    <row r="14" spans="2:13" x14ac:dyDescent="0.35">
      <c r="B14" s="24" t="s">
        <v>41</v>
      </c>
      <c r="C14" s="10"/>
    </row>
    <row r="16" spans="2:13" ht="16" thickBot="1" x14ac:dyDescent="0.4"/>
    <row r="17" spans="2:15" ht="16" thickBot="1" x14ac:dyDescent="0.4">
      <c r="B17" s="20" t="s">
        <v>69</v>
      </c>
    </row>
    <row r="18" spans="2:15" ht="16" thickBot="1" x14ac:dyDescent="0.4">
      <c r="B18" s="8" t="s">
        <v>1</v>
      </c>
      <c r="C18" s="88">
        <v>2023</v>
      </c>
      <c r="D18" s="88">
        <v>2024</v>
      </c>
      <c r="E18" s="91"/>
      <c r="F18" s="91"/>
      <c r="G18" s="9"/>
      <c r="H18" s="9"/>
      <c r="I18" s="9"/>
      <c r="J18" s="9"/>
      <c r="K18" s="9"/>
      <c r="L18" s="9"/>
      <c r="M18" s="9"/>
      <c r="N18" s="9"/>
      <c r="O18" s="10"/>
    </row>
    <row r="19" spans="2:15" x14ac:dyDescent="0.35">
      <c r="B19" s="5"/>
      <c r="C19" s="5"/>
      <c r="D19" s="5"/>
      <c r="E19" s="9"/>
      <c r="F19" s="9"/>
      <c r="G19" s="9"/>
      <c r="H19" s="9"/>
      <c r="I19" s="9"/>
      <c r="J19" s="9"/>
      <c r="K19" s="9"/>
      <c r="L19" s="9"/>
      <c r="M19" s="9"/>
      <c r="N19" s="9"/>
      <c r="O19" s="10"/>
    </row>
    <row r="20" spans="2:15" x14ac:dyDescent="0.35">
      <c r="B20" s="5"/>
      <c r="C20" s="5"/>
      <c r="D20" s="5"/>
      <c r="E20" s="9"/>
      <c r="F20" s="9"/>
      <c r="G20" s="9"/>
      <c r="H20" s="9"/>
      <c r="I20" s="9"/>
      <c r="J20" s="9"/>
      <c r="K20" s="9"/>
      <c r="L20" s="9"/>
      <c r="M20" s="9"/>
      <c r="N20" s="9"/>
      <c r="O20" s="10"/>
    </row>
    <row r="21" spans="2:15" x14ac:dyDescent="0.35">
      <c r="B21" s="5"/>
      <c r="C21" s="5"/>
      <c r="D21" s="5"/>
      <c r="E21" s="9"/>
      <c r="F21" s="9"/>
      <c r="G21" s="9"/>
      <c r="H21" s="9"/>
      <c r="I21" s="9"/>
      <c r="J21" s="9"/>
      <c r="K21" s="9"/>
      <c r="L21" s="9"/>
      <c r="M21" s="9"/>
      <c r="N21" s="9"/>
      <c r="O21" s="10"/>
    </row>
    <row r="22" spans="2:15" x14ac:dyDescent="0.35">
      <c r="B22" s="5"/>
      <c r="C22" s="5"/>
      <c r="D22" s="5"/>
      <c r="E22" s="9"/>
      <c r="F22" s="9"/>
      <c r="G22" s="9"/>
      <c r="H22" s="9"/>
      <c r="I22" s="9"/>
      <c r="J22" s="9"/>
      <c r="K22" s="9"/>
      <c r="L22" s="9"/>
      <c r="M22" s="9"/>
      <c r="N22" s="9"/>
      <c r="O22" s="10"/>
    </row>
    <row r="23" spans="2:15" ht="16" thickBot="1" x14ac:dyDescent="0.4">
      <c r="B23" s="5"/>
      <c r="C23" s="5"/>
      <c r="D23" s="5"/>
      <c r="E23" s="9"/>
      <c r="F23" s="9"/>
      <c r="G23" s="9"/>
      <c r="H23" s="9"/>
      <c r="I23" s="9"/>
      <c r="J23" s="9"/>
      <c r="K23" s="9"/>
      <c r="L23" s="9"/>
      <c r="M23" s="9"/>
      <c r="N23" s="9"/>
      <c r="O23" s="10"/>
    </row>
    <row r="24" spans="2:15" ht="16" thickBot="1" x14ac:dyDescent="0.4">
      <c r="B24" s="8" t="s">
        <v>10</v>
      </c>
      <c r="C24" s="8"/>
      <c r="D24" s="8"/>
      <c r="E24" s="9"/>
      <c r="F24" s="9"/>
      <c r="G24" s="9"/>
      <c r="H24" s="9"/>
      <c r="I24" s="9"/>
      <c r="J24" s="9"/>
      <c r="K24" s="9"/>
      <c r="L24" s="9"/>
      <c r="M24" s="9"/>
      <c r="N24" s="9"/>
      <c r="O24" s="10"/>
    </row>
    <row r="25" spans="2:15" ht="16" thickBot="1" x14ac:dyDescent="0.4">
      <c r="B25" s="21" t="s">
        <v>11</v>
      </c>
      <c r="C25" s="8"/>
      <c r="D25" s="9"/>
      <c r="E25" s="9"/>
      <c r="F25" s="9"/>
      <c r="G25" s="9"/>
      <c r="H25" s="9"/>
      <c r="I25" s="9"/>
      <c r="J25" s="9"/>
      <c r="K25" s="9"/>
      <c r="L25" s="9"/>
      <c r="M25" s="9"/>
      <c r="N25" s="9"/>
      <c r="O25" s="10"/>
    </row>
    <row r="26" spans="2:15" x14ac:dyDescent="0.35">
      <c r="B26" s="24" t="s">
        <v>70</v>
      </c>
      <c r="C26" s="9"/>
      <c r="D26" s="9"/>
      <c r="E26" s="9"/>
      <c r="F26" s="9"/>
      <c r="G26" s="9"/>
      <c r="H26" s="9"/>
      <c r="I26" s="9"/>
      <c r="J26" s="9"/>
      <c r="K26" s="9"/>
      <c r="L26" s="9"/>
      <c r="M26" s="9"/>
      <c r="N26" s="9"/>
      <c r="O26" s="10"/>
    </row>
    <row r="27" spans="2:15" x14ac:dyDescent="0.35">
      <c r="B27" s="9"/>
      <c r="C27" s="9"/>
      <c r="D27" s="9"/>
      <c r="E27" s="9"/>
      <c r="F27" s="9"/>
      <c r="G27" s="9"/>
      <c r="H27" s="9"/>
      <c r="I27" s="9"/>
      <c r="J27" s="9"/>
      <c r="K27" s="9"/>
      <c r="L27" s="9"/>
      <c r="M27" s="9"/>
      <c r="N27" s="9"/>
      <c r="O27" s="10"/>
    </row>
    <row r="28" spans="2:15" ht="16" thickBot="1" x14ac:dyDescent="0.4">
      <c r="B28" s="9"/>
      <c r="C28" s="9"/>
      <c r="D28" s="9"/>
      <c r="E28" s="9"/>
      <c r="F28" s="9"/>
      <c r="G28" s="9"/>
      <c r="H28" s="9"/>
      <c r="I28" s="9"/>
      <c r="J28" s="9"/>
      <c r="K28" s="9"/>
      <c r="L28" s="9"/>
      <c r="M28" s="9"/>
      <c r="N28" s="9"/>
      <c r="O28" s="10"/>
    </row>
    <row r="29" spans="2:15" ht="16" thickBot="1" x14ac:dyDescent="0.4">
      <c r="B29" s="22" t="s">
        <v>71</v>
      </c>
      <c r="C29" s="93">
        <v>2023</v>
      </c>
      <c r="D29" s="94"/>
      <c r="E29" s="95"/>
      <c r="F29" s="93">
        <v>2024</v>
      </c>
      <c r="G29" s="94"/>
      <c r="H29" s="95"/>
      <c r="I29" s="96"/>
      <c r="J29" s="96"/>
      <c r="K29" s="96"/>
      <c r="L29" s="96"/>
      <c r="M29" s="96"/>
      <c r="N29" s="96"/>
    </row>
    <row r="30" spans="2:15" ht="16" thickBot="1" x14ac:dyDescent="0.4">
      <c r="B30" s="11" t="s">
        <v>2</v>
      </c>
      <c r="C30" s="11" t="s">
        <v>3</v>
      </c>
      <c r="D30" s="11" t="s">
        <v>4</v>
      </c>
      <c r="E30" s="11" t="s">
        <v>5</v>
      </c>
      <c r="F30" s="11" t="s">
        <v>3</v>
      </c>
      <c r="G30" s="12" t="s">
        <v>4</v>
      </c>
      <c r="H30" s="12" t="s">
        <v>5</v>
      </c>
      <c r="I30" s="9"/>
      <c r="J30" s="9"/>
      <c r="K30" s="9"/>
      <c r="L30" s="9"/>
      <c r="M30" s="9"/>
      <c r="N30" s="9"/>
    </row>
    <row r="31" spans="2:15" x14ac:dyDescent="0.35">
      <c r="B31" s="5"/>
      <c r="C31" s="5"/>
      <c r="D31" s="5"/>
      <c r="E31" s="5"/>
      <c r="F31" s="5"/>
      <c r="G31" s="6"/>
      <c r="H31" s="6"/>
      <c r="I31" s="9"/>
      <c r="J31" s="9"/>
      <c r="K31" s="9"/>
      <c r="L31" s="9"/>
      <c r="M31" s="9"/>
      <c r="N31" s="9"/>
    </row>
    <row r="32" spans="2:15" x14ac:dyDescent="0.35">
      <c r="B32" s="5"/>
      <c r="C32" s="5"/>
      <c r="D32" s="5"/>
      <c r="E32" s="5"/>
      <c r="F32" s="5"/>
      <c r="G32" s="6"/>
      <c r="H32" s="6"/>
      <c r="I32" s="9"/>
      <c r="J32" s="9"/>
      <c r="K32" s="9"/>
      <c r="L32" s="9"/>
      <c r="M32" s="9"/>
      <c r="N32" s="9"/>
    </row>
    <row r="33" spans="2:14" x14ac:dyDescent="0.35">
      <c r="B33" s="5"/>
      <c r="C33" s="5"/>
      <c r="D33" s="5"/>
      <c r="E33" s="5"/>
      <c r="F33" s="5"/>
      <c r="G33" s="6"/>
      <c r="H33" s="6"/>
      <c r="I33" s="9"/>
      <c r="J33" s="9"/>
      <c r="K33" s="9"/>
      <c r="L33" s="9"/>
      <c r="M33" s="9"/>
      <c r="N33" s="9"/>
    </row>
    <row r="34" spans="2:14" ht="15.75" customHeight="1" x14ac:dyDescent="0.35">
      <c r="B34" s="5"/>
      <c r="C34" s="5"/>
      <c r="D34" s="5"/>
      <c r="E34" s="5"/>
      <c r="F34" s="5"/>
      <c r="G34" s="6"/>
      <c r="H34" s="6"/>
      <c r="I34" s="9"/>
      <c r="J34" s="9"/>
      <c r="K34" s="9"/>
      <c r="L34" s="9"/>
      <c r="M34" s="9"/>
      <c r="N34" s="9"/>
    </row>
    <row r="35" spans="2:14" ht="16" thickBot="1" x14ac:dyDescent="0.4">
      <c r="B35" s="5"/>
      <c r="C35" s="5"/>
      <c r="D35" s="5"/>
      <c r="E35" s="5"/>
      <c r="F35" s="5"/>
      <c r="G35" s="6"/>
      <c r="H35" s="6"/>
      <c r="I35" s="9"/>
      <c r="J35" s="9"/>
      <c r="K35" s="9"/>
      <c r="L35" s="9"/>
      <c r="M35" s="9"/>
      <c r="N35" s="9"/>
    </row>
    <row r="36" spans="2:14" ht="16" thickBot="1" x14ac:dyDescent="0.4">
      <c r="B36" s="11" t="s">
        <v>9</v>
      </c>
      <c r="C36" s="11"/>
      <c r="D36" s="11"/>
      <c r="E36" s="11"/>
      <c r="F36" s="11"/>
      <c r="G36" s="12"/>
      <c r="H36" s="12"/>
      <c r="I36" s="9"/>
      <c r="J36" s="9"/>
      <c r="K36" s="9"/>
      <c r="L36" s="9"/>
      <c r="M36" s="9"/>
      <c r="N36" s="9"/>
    </row>
    <row r="37" spans="2:14" ht="16" thickBot="1" x14ac:dyDescent="0.4">
      <c r="B37" s="22" t="s">
        <v>12</v>
      </c>
      <c r="C37" s="11"/>
      <c r="I37" s="9"/>
      <c r="J37" s="9"/>
      <c r="K37" s="9"/>
      <c r="L37" s="9"/>
      <c r="M37" s="9"/>
      <c r="N37" s="9"/>
    </row>
    <row r="38" spans="2:14" x14ac:dyDescent="0.35">
      <c r="B38" s="24" t="s">
        <v>72</v>
      </c>
      <c r="C38" s="9"/>
    </row>
    <row r="40" spans="2:14" ht="16" thickBot="1" x14ac:dyDescent="0.4"/>
    <row r="41" spans="2:14" ht="16" thickBot="1" x14ac:dyDescent="0.4">
      <c r="B41" s="23" t="s">
        <v>47</v>
      </c>
      <c r="C41" s="89">
        <v>2023</v>
      </c>
      <c r="D41" s="89">
        <v>2024</v>
      </c>
      <c r="E41" s="92"/>
      <c r="F41" s="92"/>
    </row>
    <row r="42" spans="2:14" x14ac:dyDescent="0.35">
      <c r="B42" s="14" t="s">
        <v>6</v>
      </c>
      <c r="C42" s="5"/>
      <c r="D42" s="5"/>
      <c r="E42" s="9"/>
      <c r="F42" s="9"/>
    </row>
    <row r="43" spans="2:14" ht="16" thickBot="1" x14ac:dyDescent="0.4">
      <c r="B43" s="14" t="s">
        <v>7</v>
      </c>
      <c r="C43" s="5"/>
      <c r="D43" s="5"/>
      <c r="E43" s="9"/>
      <c r="F43" s="9"/>
    </row>
    <row r="44" spans="2:14" ht="16" thickBot="1" x14ac:dyDescent="0.4">
      <c r="B44" s="13" t="s">
        <v>8</v>
      </c>
      <c r="C44" s="13"/>
      <c r="D44" s="13"/>
      <c r="E44" s="9"/>
      <c r="F44" s="9"/>
    </row>
    <row r="45" spans="2:14" ht="16" thickBot="1" x14ac:dyDescent="0.4">
      <c r="B45" s="23" t="s">
        <v>13</v>
      </c>
      <c r="C45" s="13"/>
      <c r="E45" s="9"/>
      <c r="F45" s="9"/>
    </row>
    <row r="47" spans="2:14" x14ac:dyDescent="0.35">
      <c r="B47" s="86"/>
    </row>
  </sheetData>
  <mergeCells count="4">
    <mergeCell ref="C29:E29"/>
    <mergeCell ref="F29:H29"/>
    <mergeCell ref="I29:K29"/>
    <mergeCell ref="L29:N2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16A3B-2A66-4BFA-BBA8-205A1BC9322B}">
  <dimension ref="B2:Y54"/>
  <sheetViews>
    <sheetView workbookViewId="0">
      <selection activeCell="E19" sqref="E19"/>
    </sheetView>
  </sheetViews>
  <sheetFormatPr defaultColWidth="9.1796875" defaultRowHeight="15.5" x14ac:dyDescent="0.35"/>
  <cols>
    <col min="1" max="1" width="9.1796875" style="1"/>
    <col min="2" max="2" width="28" style="1" customWidth="1"/>
    <col min="3" max="3" width="14" style="1" customWidth="1"/>
    <col min="4" max="4" width="11.26953125" style="1" customWidth="1"/>
    <col min="5" max="5" width="11.54296875" style="1" customWidth="1"/>
    <col min="6" max="13" width="9.26953125" style="1" bestFit="1" customWidth="1"/>
    <col min="14" max="22" width="9.54296875" style="1" bestFit="1" customWidth="1"/>
    <col min="23" max="25" width="9.26953125" style="1" bestFit="1" customWidth="1"/>
    <col min="26" max="16384" width="9.1796875" style="1"/>
  </cols>
  <sheetData>
    <row r="2" spans="2:3" x14ac:dyDescent="0.35">
      <c r="B2" s="25" t="s">
        <v>32</v>
      </c>
    </row>
    <row r="3" spans="2:3" x14ac:dyDescent="0.35">
      <c r="B3" s="27"/>
    </row>
    <row r="4" spans="2:3" x14ac:dyDescent="0.35">
      <c r="B4" s="27" t="s">
        <v>53</v>
      </c>
    </row>
    <row r="5" spans="2:3" x14ac:dyDescent="0.35">
      <c r="B5" s="1" t="s">
        <v>56</v>
      </c>
    </row>
    <row r="6" spans="2:3" x14ac:dyDescent="0.35">
      <c r="B6" s="1" t="s">
        <v>57</v>
      </c>
    </row>
    <row r="8" spans="2:3" x14ac:dyDescent="0.35">
      <c r="B8" s="29" t="s">
        <v>54</v>
      </c>
    </row>
    <row r="9" spans="2:3" x14ac:dyDescent="0.35">
      <c r="B9" s="1" t="s">
        <v>58</v>
      </c>
    </row>
    <row r="10" spans="2:3" x14ac:dyDescent="0.35">
      <c r="B10" s="1" t="s">
        <v>65</v>
      </c>
    </row>
    <row r="11" spans="2:3" x14ac:dyDescent="0.35">
      <c r="C11" s="1" t="s">
        <v>55</v>
      </c>
    </row>
    <row r="12" spans="2:3" x14ac:dyDescent="0.35">
      <c r="C12" s="1" t="s">
        <v>68</v>
      </c>
    </row>
    <row r="13" spans="2:3" x14ac:dyDescent="0.35">
      <c r="C13" s="1" t="s">
        <v>66</v>
      </c>
    </row>
    <row r="14" spans="2:3" x14ac:dyDescent="0.35">
      <c r="B14" s="1" t="s">
        <v>64</v>
      </c>
    </row>
    <row r="16" spans="2:3" x14ac:dyDescent="0.35">
      <c r="B16" s="90" t="s">
        <v>63</v>
      </c>
    </row>
    <row r="17" spans="2:16" x14ac:dyDescent="0.35">
      <c r="B17" s="90" t="s">
        <v>67</v>
      </c>
    </row>
    <row r="18" spans="2:16" x14ac:dyDescent="0.35">
      <c r="B18" s="90"/>
    </row>
    <row r="19" spans="2:16" x14ac:dyDescent="0.35">
      <c r="B19" s="103" t="s">
        <v>78</v>
      </c>
    </row>
    <row r="20" spans="2:16" x14ac:dyDescent="0.35">
      <c r="B20" s="90"/>
    </row>
    <row r="21" spans="2:16" ht="16" thickBot="1" x14ac:dyDescent="0.4"/>
    <row r="22" spans="2:16" x14ac:dyDescent="0.35">
      <c r="B22" s="39"/>
      <c r="C22" s="40">
        <v>2019</v>
      </c>
      <c r="D22" s="40">
        <v>2020</v>
      </c>
      <c r="E22" s="40">
        <v>2021</v>
      </c>
      <c r="F22" s="40">
        <v>2022</v>
      </c>
      <c r="G22" s="40">
        <v>2023</v>
      </c>
      <c r="H22" s="41">
        <v>2024</v>
      </c>
      <c r="I22" s="42"/>
      <c r="J22" s="42"/>
      <c r="K22" s="42"/>
      <c r="L22" s="42"/>
      <c r="M22" s="42"/>
      <c r="N22" s="42"/>
      <c r="O22" s="42"/>
      <c r="P22" s="42"/>
    </row>
    <row r="23" spans="2:16" ht="16" thickBot="1" x14ac:dyDescent="0.4">
      <c r="B23" s="43"/>
      <c r="C23" s="10"/>
      <c r="D23" s="10"/>
      <c r="E23" s="10"/>
      <c r="F23" s="10"/>
      <c r="G23" s="10"/>
      <c r="H23" s="6"/>
      <c r="I23" s="9"/>
      <c r="J23" s="9"/>
      <c r="K23" s="9"/>
      <c r="L23" s="9"/>
      <c r="M23" s="9"/>
      <c r="N23" s="9"/>
      <c r="O23" s="9"/>
      <c r="P23" s="9"/>
    </row>
    <row r="24" spans="2:16" ht="16" thickBot="1" x14ac:dyDescent="0.4">
      <c r="B24" s="44" t="s">
        <v>25</v>
      </c>
      <c r="C24" s="45" t="s">
        <v>26</v>
      </c>
      <c r="D24" s="46">
        <v>1.6E-2</v>
      </c>
      <c r="E24" s="46">
        <v>1.6E-2</v>
      </c>
      <c r="F24" s="46">
        <v>1.6E-2</v>
      </c>
      <c r="G24" s="46">
        <v>1.6E-2</v>
      </c>
      <c r="H24" s="47">
        <v>1.6E-2</v>
      </c>
      <c r="I24" s="48"/>
      <c r="J24" s="48"/>
      <c r="K24" s="48"/>
      <c r="L24" s="48"/>
      <c r="M24" s="48"/>
      <c r="N24" s="48"/>
      <c r="O24" s="48"/>
      <c r="P24" s="48"/>
    </row>
    <row r="25" spans="2:16" ht="16" thickBot="1" x14ac:dyDescent="0.4">
      <c r="B25" s="49"/>
      <c r="C25" s="50" t="s">
        <v>27</v>
      </c>
      <c r="D25" s="51">
        <f>D24+1</f>
        <v>1.016</v>
      </c>
      <c r="E25" s="51">
        <f>D25*1.016</f>
        <v>1.0322560000000001</v>
      </c>
      <c r="F25" s="51">
        <f>E25*1.016</f>
        <v>1.048772096</v>
      </c>
      <c r="G25" s="51">
        <f>F25*1.016</f>
        <v>1.065552449536</v>
      </c>
      <c r="H25" s="52">
        <f>G25*1.016</f>
        <v>1.0826012887285761</v>
      </c>
      <c r="I25" s="48"/>
      <c r="J25" s="48"/>
      <c r="K25" s="48"/>
      <c r="L25" s="48"/>
      <c r="M25" s="48"/>
      <c r="N25" s="48"/>
      <c r="O25" s="48"/>
      <c r="P25" s="48"/>
    </row>
    <row r="27" spans="2:16" ht="16" thickBot="1" x14ac:dyDescent="0.4">
      <c r="B27" s="53" t="s">
        <v>14</v>
      </c>
    </row>
    <row r="28" spans="2:16" x14ac:dyDescent="0.35">
      <c r="B28" s="54" t="s">
        <v>43</v>
      </c>
      <c r="C28" s="55"/>
      <c r="D28" s="55"/>
      <c r="E28" s="55"/>
      <c r="F28" s="55"/>
      <c r="G28" s="55"/>
      <c r="H28" s="55"/>
      <c r="I28" s="55"/>
      <c r="J28" s="56"/>
    </row>
    <row r="29" spans="2:16" x14ac:dyDescent="0.35">
      <c r="B29" s="57" t="s">
        <v>15</v>
      </c>
      <c r="C29" s="58"/>
      <c r="D29" s="58"/>
      <c r="E29" s="58"/>
      <c r="F29" s="59"/>
      <c r="G29" s="59"/>
      <c r="H29" s="59"/>
      <c r="I29" s="59"/>
      <c r="J29" s="60"/>
    </row>
    <row r="30" spans="2:16" x14ac:dyDescent="0.35">
      <c r="B30" s="57" t="s">
        <v>35</v>
      </c>
      <c r="C30" s="58"/>
      <c r="D30" s="58"/>
      <c r="E30" s="58"/>
      <c r="F30" s="59"/>
      <c r="G30" s="59"/>
      <c r="H30" s="59"/>
      <c r="I30" s="59"/>
      <c r="J30" s="60"/>
    </row>
    <row r="31" spans="2:16" x14ac:dyDescent="0.35">
      <c r="B31" s="61"/>
      <c r="C31" s="62">
        <f>6385*12*1.6*0.9</f>
        <v>110332.8</v>
      </c>
      <c r="D31" s="58"/>
      <c r="E31" s="58"/>
      <c r="F31" s="59"/>
      <c r="G31" s="59"/>
      <c r="H31" s="59"/>
      <c r="I31" s="59"/>
      <c r="J31" s="60"/>
    </row>
    <row r="32" spans="2:16" ht="16" thickBot="1" x14ac:dyDescent="0.4">
      <c r="B32" s="63"/>
      <c r="C32" s="64"/>
      <c r="D32" s="64"/>
      <c r="E32" s="64"/>
      <c r="F32" s="64"/>
      <c r="G32" s="64"/>
      <c r="H32" s="64"/>
      <c r="I32" s="64"/>
      <c r="J32" s="65"/>
    </row>
    <row r="33" spans="2:25" ht="16" thickBot="1" x14ac:dyDescent="0.4"/>
    <row r="34" spans="2:25" ht="16" thickBot="1" x14ac:dyDescent="0.4">
      <c r="B34" s="66" t="s">
        <v>16</v>
      </c>
      <c r="C34" s="10"/>
      <c r="D34" s="10"/>
      <c r="E34" s="10"/>
      <c r="F34" s="10"/>
      <c r="G34" s="10"/>
      <c r="H34" s="10"/>
    </row>
    <row r="35" spans="2:25" ht="48" customHeight="1" thickBot="1" x14ac:dyDescent="0.4">
      <c r="B35" s="16"/>
      <c r="C35" s="97" t="s">
        <v>34</v>
      </c>
      <c r="D35" s="98"/>
      <c r="E35" s="98"/>
      <c r="F35" s="98"/>
      <c r="G35" s="98"/>
      <c r="H35" s="98"/>
      <c r="I35" s="98"/>
      <c r="J35" s="98"/>
      <c r="K35" s="98"/>
      <c r="L35" s="98"/>
      <c r="M35" s="98"/>
      <c r="N35" s="98"/>
      <c r="O35" s="98"/>
      <c r="P35" s="98"/>
      <c r="Q35" s="98"/>
      <c r="R35" s="98"/>
      <c r="S35" s="98"/>
      <c r="T35" s="99"/>
      <c r="U35" s="100" t="s">
        <v>17</v>
      </c>
      <c r="V35" s="101"/>
      <c r="W35" s="101"/>
      <c r="X35" s="101"/>
      <c r="Y35" s="102"/>
    </row>
    <row r="36" spans="2:25" x14ac:dyDescent="0.35">
      <c r="B36" s="70" t="s">
        <v>18</v>
      </c>
      <c r="C36" s="71">
        <v>1</v>
      </c>
      <c r="D36" s="72">
        <v>2</v>
      </c>
      <c r="E36" s="72">
        <v>3</v>
      </c>
      <c r="F36" s="72">
        <v>4</v>
      </c>
      <c r="G36" s="72">
        <v>5</v>
      </c>
      <c r="H36" s="72">
        <v>6</v>
      </c>
      <c r="I36" s="72">
        <v>7</v>
      </c>
      <c r="J36" s="72">
        <v>8</v>
      </c>
      <c r="K36" s="72">
        <v>9</v>
      </c>
      <c r="L36" s="72">
        <v>10</v>
      </c>
      <c r="M36" s="72">
        <v>11</v>
      </c>
      <c r="N36" s="72">
        <v>12</v>
      </c>
      <c r="O36" s="72">
        <v>13</v>
      </c>
      <c r="P36" s="72">
        <v>14</v>
      </c>
      <c r="Q36" s="72">
        <v>15</v>
      </c>
      <c r="R36" s="72">
        <v>16</v>
      </c>
      <c r="S36" s="72">
        <v>17</v>
      </c>
      <c r="T36" s="73">
        <v>18</v>
      </c>
      <c r="U36" s="74" t="s">
        <v>19</v>
      </c>
      <c r="V36" s="75" t="s">
        <v>20</v>
      </c>
      <c r="W36" s="75" t="s">
        <v>21</v>
      </c>
      <c r="X36" s="75" t="s">
        <v>22</v>
      </c>
      <c r="Y36" s="76" t="s">
        <v>23</v>
      </c>
    </row>
    <row r="37" spans="2:25" x14ac:dyDescent="0.35">
      <c r="B37" s="77">
        <v>0</v>
      </c>
      <c r="C37" s="78">
        <v>1680.588</v>
      </c>
      <c r="D37" s="79">
        <v>1716.498</v>
      </c>
      <c r="E37" s="79">
        <v>1750.356</v>
      </c>
      <c r="F37" s="79">
        <v>1791.396</v>
      </c>
      <c r="G37" s="79">
        <v>1858.086</v>
      </c>
      <c r="H37" s="79">
        <v>1992.492</v>
      </c>
      <c r="I37" s="79">
        <v>2261.3040000000001</v>
      </c>
      <c r="J37" s="79">
        <v>2579.364</v>
      </c>
      <c r="K37" s="79">
        <v>2834.8380000000002</v>
      </c>
      <c r="L37" s="79">
        <v>2708.64</v>
      </c>
      <c r="M37" s="79">
        <v>3637.17</v>
      </c>
      <c r="N37" s="79">
        <v>4405.6440000000002</v>
      </c>
      <c r="O37" s="79">
        <v>5038.6859999999997</v>
      </c>
      <c r="P37" s="79">
        <v>5294.16</v>
      </c>
      <c r="Q37" s="79">
        <v>5740.47</v>
      </c>
      <c r="R37" s="79">
        <v>6217.56</v>
      </c>
      <c r="S37" s="79">
        <v>6737.7420000000002</v>
      </c>
      <c r="T37" s="80">
        <v>7400.5380000000005</v>
      </c>
      <c r="U37" s="78">
        <v>5582.4660000000003</v>
      </c>
      <c r="V37" s="79">
        <v>6217.56</v>
      </c>
      <c r="W37" s="79">
        <v>2324.9160000000002</v>
      </c>
      <c r="X37" s="79">
        <v>0</v>
      </c>
      <c r="Y37" s="80">
        <v>1913.49</v>
      </c>
    </row>
    <row r="38" spans="2:25" x14ac:dyDescent="0.35">
      <c r="B38" s="77">
        <v>1</v>
      </c>
      <c r="C38" s="78">
        <v>1750.356</v>
      </c>
      <c r="D38" s="79">
        <v>1791.396</v>
      </c>
      <c r="E38" s="79">
        <v>1791.396</v>
      </c>
      <c r="F38" s="79">
        <v>1825.2540000000001</v>
      </c>
      <c r="G38" s="79">
        <v>1939.14</v>
      </c>
      <c r="H38" s="79">
        <v>2048.922</v>
      </c>
      <c r="I38" s="79">
        <v>2324.9160000000002</v>
      </c>
      <c r="J38" s="79">
        <v>2708.64</v>
      </c>
      <c r="K38" s="79">
        <v>2972.3220000000001</v>
      </c>
      <c r="L38" s="79">
        <v>2834.8380000000002</v>
      </c>
      <c r="M38" s="79">
        <v>3772.6019999999999</v>
      </c>
      <c r="N38" s="79">
        <v>4533.8940000000002</v>
      </c>
      <c r="O38" s="79">
        <v>5170.0140000000001</v>
      </c>
      <c r="P38" s="79">
        <v>5421.384</v>
      </c>
      <c r="Q38" s="79">
        <v>5898.4740000000002</v>
      </c>
      <c r="R38" s="79">
        <v>6384.7979999999998</v>
      </c>
      <c r="S38" s="79">
        <v>6953.2020000000002</v>
      </c>
      <c r="T38" s="80">
        <v>7635.4920000000002</v>
      </c>
      <c r="U38" s="78">
        <v>5740.47</v>
      </c>
      <c r="V38" s="79">
        <v>6384.7979999999998</v>
      </c>
      <c r="W38" s="79">
        <v>2708.64</v>
      </c>
      <c r="X38" s="79">
        <v>0</v>
      </c>
      <c r="Y38" s="80"/>
    </row>
    <row r="39" spans="2:25" x14ac:dyDescent="0.35">
      <c r="B39" s="77">
        <v>2</v>
      </c>
      <c r="C39" s="78">
        <v>1825.2540000000001</v>
      </c>
      <c r="D39" s="79">
        <v>1858.086</v>
      </c>
      <c r="E39" s="79">
        <v>1858.086</v>
      </c>
      <c r="F39" s="79">
        <v>1899.126</v>
      </c>
      <c r="G39" s="79">
        <v>2048.922</v>
      </c>
      <c r="H39" s="79">
        <v>2193.5880000000002</v>
      </c>
      <c r="I39" s="79">
        <v>2452.14</v>
      </c>
      <c r="J39" s="79">
        <v>2834.8380000000002</v>
      </c>
      <c r="K39" s="79">
        <v>3123.1440000000002</v>
      </c>
      <c r="L39" s="79">
        <v>2972.3220000000001</v>
      </c>
      <c r="M39" s="79">
        <v>3894.6959999999999</v>
      </c>
      <c r="N39" s="79">
        <v>4660.0920000000006</v>
      </c>
      <c r="O39" s="79">
        <v>5294.16</v>
      </c>
      <c r="P39" s="79">
        <v>5582.4660000000003</v>
      </c>
      <c r="Q39" s="79">
        <v>6056.4780000000001</v>
      </c>
      <c r="R39" s="79">
        <v>6559.2179999999998</v>
      </c>
      <c r="S39" s="79">
        <v>7174.8180000000002</v>
      </c>
      <c r="T39" s="80">
        <v>7876.6019999999999</v>
      </c>
      <c r="U39" s="78">
        <v>5898.4740000000002</v>
      </c>
      <c r="V39" s="79">
        <v>6559.2179999999998</v>
      </c>
      <c r="W39" s="79">
        <v>2834.8380000000002</v>
      </c>
      <c r="X39" s="79">
        <v>2048.922</v>
      </c>
      <c r="Y39" s="80"/>
    </row>
    <row r="40" spans="2:25" x14ac:dyDescent="0.35">
      <c r="B40" s="77">
        <v>3</v>
      </c>
      <c r="C40" s="78">
        <v>1858.086</v>
      </c>
      <c r="D40" s="79">
        <v>1939.14</v>
      </c>
      <c r="E40" s="79">
        <v>1939.14</v>
      </c>
      <c r="F40" s="79">
        <v>1992.492</v>
      </c>
      <c r="G40" s="79">
        <v>2193.5880000000002</v>
      </c>
      <c r="H40" s="79">
        <v>2324.9160000000002</v>
      </c>
      <c r="I40" s="79">
        <v>2579.364</v>
      </c>
      <c r="J40" s="79">
        <v>2972.3220000000001</v>
      </c>
      <c r="K40" s="79">
        <v>3255.498</v>
      </c>
      <c r="L40" s="79">
        <v>3123.1440000000002</v>
      </c>
      <c r="M40" s="79">
        <v>4017.8160000000003</v>
      </c>
      <c r="N40" s="79">
        <v>4790.3940000000002</v>
      </c>
      <c r="O40" s="79">
        <v>5421.384</v>
      </c>
      <c r="P40" s="79">
        <v>5740.47</v>
      </c>
      <c r="Q40" s="79">
        <v>6217.56</v>
      </c>
      <c r="R40" s="79">
        <v>6737.7420000000002</v>
      </c>
      <c r="S40" s="79">
        <v>7400.5380000000005</v>
      </c>
      <c r="T40" s="80">
        <v>8126.9459999999999</v>
      </c>
      <c r="U40" s="78">
        <v>6056.4780000000001</v>
      </c>
      <c r="V40" s="79">
        <v>6737.7420000000002</v>
      </c>
      <c r="W40" s="79">
        <v>2972.3220000000001</v>
      </c>
      <c r="X40" s="79">
        <v>2193.5880000000002</v>
      </c>
      <c r="Y40" s="80"/>
    </row>
    <row r="41" spans="2:25" x14ac:dyDescent="0.35">
      <c r="B41" s="77">
        <v>4</v>
      </c>
      <c r="C41" s="78">
        <v>1899.126</v>
      </c>
      <c r="D41" s="79">
        <v>1992.492</v>
      </c>
      <c r="E41" s="79">
        <v>2048.922</v>
      </c>
      <c r="F41" s="79">
        <v>2121.768</v>
      </c>
      <c r="G41" s="79">
        <v>2261.3040000000001</v>
      </c>
      <c r="H41" s="79">
        <v>2389.5540000000001</v>
      </c>
      <c r="I41" s="79">
        <v>2644.002</v>
      </c>
      <c r="J41" s="79">
        <v>3052.35</v>
      </c>
      <c r="K41" s="79">
        <v>3388.8780000000002</v>
      </c>
      <c r="L41" s="79">
        <v>3255.498</v>
      </c>
      <c r="M41" s="79">
        <v>4137.8580000000002</v>
      </c>
      <c r="N41" s="79">
        <v>4911.4620000000004</v>
      </c>
      <c r="O41" s="79">
        <v>5582.4660000000003</v>
      </c>
      <c r="P41" s="79">
        <v>5898.4740000000002</v>
      </c>
      <c r="Q41" s="79">
        <v>6384.7979999999998</v>
      </c>
      <c r="R41" s="79">
        <v>6953.2020000000002</v>
      </c>
      <c r="S41" s="79">
        <v>7635.4920000000002</v>
      </c>
      <c r="T41" s="80">
        <v>8388.5760000000009</v>
      </c>
      <c r="U41" s="78">
        <v>6217.56</v>
      </c>
      <c r="V41" s="79">
        <v>6953.2020000000002</v>
      </c>
      <c r="W41" s="79"/>
      <c r="X41" s="79">
        <v>2389.5540000000001</v>
      </c>
      <c r="Y41" s="80"/>
    </row>
    <row r="42" spans="2:25" x14ac:dyDescent="0.35">
      <c r="B42" s="77">
        <v>5</v>
      </c>
      <c r="C42" s="78">
        <v>1939.14</v>
      </c>
      <c r="D42" s="79">
        <v>2048.922</v>
      </c>
      <c r="E42" s="79">
        <v>2121.768</v>
      </c>
      <c r="F42" s="79">
        <v>2193.5880000000002</v>
      </c>
      <c r="G42" s="79">
        <v>2324.9160000000002</v>
      </c>
      <c r="H42" s="79">
        <v>2452.14</v>
      </c>
      <c r="I42" s="79">
        <v>2708.64</v>
      </c>
      <c r="J42" s="79">
        <v>3123.1440000000002</v>
      </c>
      <c r="K42" s="79">
        <v>3514.05</v>
      </c>
      <c r="L42" s="79">
        <v>3388.8780000000002</v>
      </c>
      <c r="M42" s="79">
        <v>4274.3159999999998</v>
      </c>
      <c r="N42" s="79">
        <v>5038.6859999999997</v>
      </c>
      <c r="O42" s="79">
        <v>5740.47</v>
      </c>
      <c r="P42" s="79">
        <v>6056.4780000000001</v>
      </c>
      <c r="Q42" s="79">
        <v>6559.2179999999998</v>
      </c>
      <c r="R42" s="79">
        <v>7174.8180000000002</v>
      </c>
      <c r="S42" s="79">
        <v>7876.6019999999999</v>
      </c>
      <c r="T42" s="80">
        <v>8652.2579999999998</v>
      </c>
      <c r="U42" s="78">
        <v>6384.7979999999998</v>
      </c>
      <c r="V42" s="79">
        <v>7174.8180000000002</v>
      </c>
      <c r="W42" s="79"/>
      <c r="X42" s="79"/>
      <c r="Y42" s="80"/>
    </row>
    <row r="43" spans="2:25" x14ac:dyDescent="0.35">
      <c r="B43" s="77">
        <v>6</v>
      </c>
      <c r="C43" s="78">
        <v>1992.492</v>
      </c>
      <c r="D43" s="79">
        <v>2121.768</v>
      </c>
      <c r="E43" s="79">
        <v>2193.5880000000002</v>
      </c>
      <c r="F43" s="79">
        <v>2261.3040000000001</v>
      </c>
      <c r="G43" s="79">
        <v>2389.5540000000001</v>
      </c>
      <c r="H43" s="79">
        <v>2515.752</v>
      </c>
      <c r="I43" s="79">
        <v>2770.2000000000003</v>
      </c>
      <c r="J43" s="79">
        <v>3186.7559999999999</v>
      </c>
      <c r="K43" s="79">
        <v>3637.17</v>
      </c>
      <c r="L43" s="79">
        <v>3514.05</v>
      </c>
      <c r="M43" s="79">
        <v>4405.6440000000002</v>
      </c>
      <c r="N43" s="79">
        <v>5170.0140000000001</v>
      </c>
      <c r="O43" s="79">
        <v>5898.4740000000002</v>
      </c>
      <c r="P43" s="79">
        <v>6217.56</v>
      </c>
      <c r="Q43" s="79">
        <v>6737.7420000000002</v>
      </c>
      <c r="R43" s="79">
        <v>7400.5380000000005</v>
      </c>
      <c r="S43" s="79">
        <v>8126.9459999999999</v>
      </c>
      <c r="T43" s="80">
        <v>8929.2780000000002</v>
      </c>
      <c r="U43" s="78">
        <v>6559.2179999999998</v>
      </c>
      <c r="V43" s="79">
        <v>7400.5380000000005</v>
      </c>
      <c r="W43" s="79"/>
      <c r="X43" s="79"/>
      <c r="Y43" s="80"/>
    </row>
    <row r="44" spans="2:25" x14ac:dyDescent="0.35">
      <c r="B44" s="77">
        <v>7</v>
      </c>
      <c r="C44" s="78"/>
      <c r="D44" s="79">
        <v>2193.5880000000002</v>
      </c>
      <c r="E44" s="79">
        <v>2261.3040000000001</v>
      </c>
      <c r="F44" s="79">
        <v>2324.9160000000002</v>
      </c>
      <c r="G44" s="79">
        <v>2452.14</v>
      </c>
      <c r="H44" s="79">
        <v>2579.364</v>
      </c>
      <c r="I44" s="79">
        <v>2834.8380000000002</v>
      </c>
      <c r="J44" s="79">
        <v>3255.498</v>
      </c>
      <c r="K44" s="79">
        <v>3772.6019999999999</v>
      </c>
      <c r="L44" s="79">
        <v>3637.17</v>
      </c>
      <c r="M44" s="79">
        <v>4533.8940000000002</v>
      </c>
      <c r="N44" s="79">
        <v>5294.16</v>
      </c>
      <c r="O44" s="79">
        <v>6056.4780000000001</v>
      </c>
      <c r="P44" s="79">
        <v>6384.7979999999998</v>
      </c>
      <c r="Q44" s="79">
        <v>6953.2020000000002</v>
      </c>
      <c r="R44" s="79">
        <v>7635.4920000000002</v>
      </c>
      <c r="S44" s="79">
        <v>8388.5760000000009</v>
      </c>
      <c r="T44" s="80">
        <v>9214.5059999999994</v>
      </c>
      <c r="U44" s="78">
        <v>6737.7420000000002</v>
      </c>
      <c r="V44" s="79">
        <v>7635.4920000000002</v>
      </c>
      <c r="W44" s="79"/>
      <c r="X44" s="79"/>
      <c r="Y44" s="80"/>
    </row>
    <row r="45" spans="2:25" x14ac:dyDescent="0.35">
      <c r="B45" s="77">
        <v>8</v>
      </c>
      <c r="C45" s="78"/>
      <c r="D45" s="79"/>
      <c r="E45" s="79">
        <v>2324.9160000000002</v>
      </c>
      <c r="F45" s="79">
        <v>2389.5540000000001</v>
      </c>
      <c r="G45" s="79">
        <v>2515.752</v>
      </c>
      <c r="H45" s="79">
        <v>2644.002</v>
      </c>
      <c r="I45" s="79">
        <v>2901.5280000000002</v>
      </c>
      <c r="J45" s="79">
        <v>3327.3180000000002</v>
      </c>
      <c r="K45" s="79">
        <v>3894.6959999999999</v>
      </c>
      <c r="L45" s="79">
        <v>3772.6019999999999</v>
      </c>
      <c r="M45" s="79">
        <v>4660.0920000000006</v>
      </c>
      <c r="N45" s="79">
        <v>5421.384</v>
      </c>
      <c r="O45" s="79">
        <v>6133.4279999999999</v>
      </c>
      <c r="P45" s="79">
        <v>6559.2179999999998</v>
      </c>
      <c r="Q45" s="79">
        <v>7174.8180000000002</v>
      </c>
      <c r="R45" s="79">
        <v>7876.6019999999999</v>
      </c>
      <c r="S45" s="79">
        <v>8652.2579999999998</v>
      </c>
      <c r="T45" s="80">
        <v>9507.9420000000009</v>
      </c>
      <c r="U45" s="78">
        <v>6953.2020000000002</v>
      </c>
      <c r="V45" s="79">
        <v>7876.6019999999999</v>
      </c>
      <c r="W45" s="79"/>
      <c r="X45" s="79"/>
      <c r="Y45" s="80"/>
    </row>
    <row r="46" spans="2:25" x14ac:dyDescent="0.35">
      <c r="B46" s="77">
        <v>9</v>
      </c>
      <c r="C46" s="78"/>
      <c r="D46" s="79"/>
      <c r="E46" s="79">
        <v>2389.5540000000001</v>
      </c>
      <c r="F46" s="79">
        <v>2452.14</v>
      </c>
      <c r="G46" s="79">
        <v>2579.364</v>
      </c>
      <c r="H46" s="79">
        <v>2708.64</v>
      </c>
      <c r="I46" s="79">
        <v>2972.3220000000001</v>
      </c>
      <c r="J46" s="79">
        <v>3388.8780000000002</v>
      </c>
      <c r="K46" s="79"/>
      <c r="L46" s="79">
        <v>3894.6959999999999</v>
      </c>
      <c r="M46" s="79">
        <v>4790.3940000000002</v>
      </c>
      <c r="N46" s="79">
        <v>5582.4660000000003</v>
      </c>
      <c r="O46" s="79"/>
      <c r="P46" s="79">
        <v>6737.7420000000002</v>
      </c>
      <c r="Q46" s="79">
        <v>7400.5380000000005</v>
      </c>
      <c r="R46" s="79">
        <v>8126.9459999999999</v>
      </c>
      <c r="S46" s="79">
        <v>8929.2780000000002</v>
      </c>
      <c r="T46" s="80">
        <v>9811.6380000000008</v>
      </c>
      <c r="U46" s="78">
        <v>7174.8180000000002</v>
      </c>
      <c r="V46" s="79">
        <v>8126.9459999999999</v>
      </c>
      <c r="W46" s="79"/>
      <c r="X46" s="79"/>
      <c r="Y46" s="80"/>
    </row>
    <row r="47" spans="2:25" x14ac:dyDescent="0.35">
      <c r="B47" s="77">
        <v>10</v>
      </c>
      <c r="C47" s="78"/>
      <c r="D47" s="79"/>
      <c r="E47" s="79"/>
      <c r="F47" s="79">
        <v>2515.752</v>
      </c>
      <c r="G47" s="79">
        <v>2644.002</v>
      </c>
      <c r="H47" s="79">
        <v>2770.2000000000003</v>
      </c>
      <c r="I47" s="79">
        <v>3052.35</v>
      </c>
      <c r="J47" s="79">
        <v>3445.308</v>
      </c>
      <c r="K47" s="79"/>
      <c r="L47" s="79">
        <v>4017.8160000000003</v>
      </c>
      <c r="M47" s="79">
        <v>4911.4620000000004</v>
      </c>
      <c r="N47" s="79">
        <v>5656.3379999999997</v>
      </c>
      <c r="O47" s="79"/>
      <c r="P47" s="79"/>
      <c r="Q47" s="79"/>
      <c r="R47" s="79"/>
      <c r="S47" s="79"/>
      <c r="T47" s="80"/>
      <c r="U47" s="78">
        <v>7400.5380000000005</v>
      </c>
      <c r="V47" s="79">
        <v>8388.5760000000009</v>
      </c>
      <c r="W47" s="79"/>
      <c r="X47" s="79"/>
      <c r="Y47" s="80"/>
    </row>
    <row r="48" spans="2:25" x14ac:dyDescent="0.35">
      <c r="B48" s="77">
        <v>11</v>
      </c>
      <c r="C48" s="78"/>
      <c r="D48" s="79"/>
      <c r="E48" s="79"/>
      <c r="F48" s="79"/>
      <c r="G48" s="79"/>
      <c r="H48" s="79"/>
      <c r="I48" s="79"/>
      <c r="J48" s="79"/>
      <c r="K48" s="79"/>
      <c r="L48" s="79">
        <v>4137.8580000000002</v>
      </c>
      <c r="M48" s="79">
        <v>4978.152</v>
      </c>
      <c r="N48" s="79"/>
      <c r="O48" s="79"/>
      <c r="P48" s="79"/>
      <c r="Q48" s="79"/>
      <c r="R48" s="79"/>
      <c r="S48" s="79"/>
      <c r="T48" s="80"/>
      <c r="U48" s="78">
        <v>7635.4920000000002</v>
      </c>
      <c r="V48" s="79">
        <v>8652.2579999999998</v>
      </c>
      <c r="W48" s="79"/>
      <c r="X48" s="79"/>
      <c r="Y48" s="80"/>
    </row>
    <row r="49" spans="2:25" x14ac:dyDescent="0.35">
      <c r="B49" s="77">
        <v>12</v>
      </c>
      <c r="C49" s="78"/>
      <c r="D49" s="79"/>
      <c r="E49" s="79"/>
      <c r="F49" s="79"/>
      <c r="G49" s="79"/>
      <c r="H49" s="79"/>
      <c r="I49" s="79"/>
      <c r="J49" s="79"/>
      <c r="K49" s="79"/>
      <c r="L49" s="79">
        <v>4274.3159999999998</v>
      </c>
      <c r="M49" s="79"/>
      <c r="N49" s="79"/>
      <c r="O49" s="79"/>
      <c r="P49" s="79"/>
      <c r="Q49" s="79"/>
      <c r="R49" s="79"/>
      <c r="S49" s="79"/>
      <c r="T49" s="80"/>
      <c r="U49" s="78">
        <v>7876.6019999999999</v>
      </c>
      <c r="V49" s="79">
        <v>8929.2780000000002</v>
      </c>
      <c r="W49" s="79"/>
      <c r="X49" s="79"/>
      <c r="Y49" s="80"/>
    </row>
    <row r="50" spans="2:25" x14ac:dyDescent="0.35">
      <c r="B50" s="77">
        <v>13</v>
      </c>
      <c r="C50" s="78"/>
      <c r="D50" s="79"/>
      <c r="E50" s="79"/>
      <c r="F50" s="79"/>
      <c r="G50" s="79"/>
      <c r="H50" s="79"/>
      <c r="I50" s="79"/>
      <c r="J50" s="79"/>
      <c r="K50" s="79"/>
      <c r="L50" s="79"/>
      <c r="M50" s="79"/>
      <c r="N50" s="79"/>
      <c r="O50" s="79"/>
      <c r="P50" s="79"/>
      <c r="Q50" s="79"/>
      <c r="R50" s="79"/>
      <c r="S50" s="79"/>
      <c r="T50" s="80"/>
      <c r="U50" s="78">
        <v>8126.9459999999999</v>
      </c>
      <c r="V50" s="79">
        <v>9214.5059999999994</v>
      </c>
      <c r="W50" s="79"/>
      <c r="X50" s="79"/>
      <c r="Y50" s="80"/>
    </row>
    <row r="51" spans="2:25" x14ac:dyDescent="0.35">
      <c r="B51" s="77">
        <v>14</v>
      </c>
      <c r="C51" s="78"/>
      <c r="D51" s="79"/>
      <c r="E51" s="79"/>
      <c r="F51" s="79"/>
      <c r="G51" s="79"/>
      <c r="H51" s="79"/>
      <c r="I51" s="79"/>
      <c r="J51" s="79"/>
      <c r="K51" s="79"/>
      <c r="L51" s="79"/>
      <c r="M51" s="79"/>
      <c r="N51" s="79"/>
      <c r="O51" s="79"/>
      <c r="P51" s="79"/>
      <c r="Q51" s="79"/>
      <c r="R51" s="79"/>
      <c r="S51" s="79"/>
      <c r="T51" s="80"/>
      <c r="U51" s="78"/>
      <c r="V51" s="79">
        <v>9507.9420000000009</v>
      </c>
      <c r="W51" s="79"/>
      <c r="X51" s="79"/>
      <c r="Y51" s="80"/>
    </row>
    <row r="52" spans="2:25" ht="16" thickBot="1" x14ac:dyDescent="0.4">
      <c r="B52" s="81">
        <v>15</v>
      </c>
      <c r="C52" s="82"/>
      <c r="D52" s="83"/>
      <c r="E52" s="83"/>
      <c r="F52" s="83"/>
      <c r="G52" s="83"/>
      <c r="H52" s="83"/>
      <c r="I52" s="83"/>
      <c r="J52" s="83"/>
      <c r="K52" s="83"/>
      <c r="L52" s="83"/>
      <c r="M52" s="83"/>
      <c r="N52" s="83"/>
      <c r="O52" s="83"/>
      <c r="P52" s="83"/>
      <c r="Q52" s="83"/>
      <c r="R52" s="83"/>
      <c r="S52" s="83"/>
      <c r="T52" s="84"/>
      <c r="U52" s="82"/>
      <c r="V52" s="83">
        <v>9811.6380000000008</v>
      </c>
      <c r="W52" s="83"/>
      <c r="X52" s="83"/>
      <c r="Y52" s="84"/>
    </row>
    <row r="53" spans="2:25" x14ac:dyDescent="0.35">
      <c r="B53" s="67" t="s">
        <v>24</v>
      </c>
      <c r="C53" s="68">
        <f t="shared" ref="C53:Y53" si="0">AVERAGE(C37:C52)</f>
        <v>1849.2917142857143</v>
      </c>
      <c r="D53" s="68">
        <f t="shared" si="0"/>
        <v>1957.7362500000002</v>
      </c>
      <c r="E53" s="68">
        <f t="shared" si="0"/>
        <v>2067.9029999999998</v>
      </c>
      <c r="F53" s="68">
        <f t="shared" si="0"/>
        <v>2160.6627272727274</v>
      </c>
      <c r="G53" s="68">
        <f t="shared" si="0"/>
        <v>2291.5243636363639</v>
      </c>
      <c r="H53" s="68">
        <f t="shared" si="0"/>
        <v>2419.9609090909094</v>
      </c>
      <c r="I53" s="68">
        <f t="shared" si="0"/>
        <v>2681.9639999999999</v>
      </c>
      <c r="J53" s="68">
        <f t="shared" si="0"/>
        <v>3079.4923636363642</v>
      </c>
      <c r="K53" s="68">
        <f t="shared" si="0"/>
        <v>3377.0219999999999</v>
      </c>
      <c r="L53" s="68">
        <f t="shared" si="0"/>
        <v>3502.4483076923079</v>
      </c>
      <c r="M53" s="68">
        <f t="shared" si="0"/>
        <v>4334.5080000000007</v>
      </c>
      <c r="N53" s="68">
        <f t="shared" si="0"/>
        <v>5042.230363636364</v>
      </c>
      <c r="O53" s="68">
        <f t="shared" si="0"/>
        <v>5592.84</v>
      </c>
      <c r="P53" s="68">
        <f t="shared" si="0"/>
        <v>5989.2749999999996</v>
      </c>
      <c r="Q53" s="68">
        <f t="shared" si="0"/>
        <v>6512.3297999999995</v>
      </c>
      <c r="R53" s="68">
        <f t="shared" si="0"/>
        <v>7106.6916000000001</v>
      </c>
      <c r="S53" s="68">
        <f t="shared" si="0"/>
        <v>7787.5452000000005</v>
      </c>
      <c r="T53" s="68">
        <f t="shared" si="0"/>
        <v>8554.3775999999998</v>
      </c>
      <c r="U53" s="68">
        <f t="shared" si="0"/>
        <v>6738.9145714285705</v>
      </c>
      <c r="V53" s="68">
        <f t="shared" si="0"/>
        <v>7848.1946250000001</v>
      </c>
      <c r="W53" s="68">
        <f t="shared" si="0"/>
        <v>2710.1790000000001</v>
      </c>
      <c r="X53" s="68">
        <f t="shared" si="0"/>
        <v>1326.4128000000001</v>
      </c>
      <c r="Y53" s="68">
        <f t="shared" si="0"/>
        <v>1913.49</v>
      </c>
    </row>
    <row r="54" spans="2:25" x14ac:dyDescent="0.35">
      <c r="B54" s="69"/>
    </row>
  </sheetData>
  <mergeCells count="2">
    <mergeCell ref="C35:T35"/>
    <mergeCell ref="U35:Y3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2AB5B-C8BD-4CFF-B4C0-E76ACB8043D1}">
  <dimension ref="B2:K34"/>
  <sheetViews>
    <sheetView topLeftCell="A4" workbookViewId="0">
      <selection activeCell="H32" sqref="H32"/>
    </sheetView>
  </sheetViews>
  <sheetFormatPr defaultColWidth="9.1796875" defaultRowHeight="15.5" x14ac:dyDescent="0.35"/>
  <cols>
    <col min="1" max="1" width="9.1796875" style="1"/>
    <col min="2" max="2" width="10.81640625" style="1" customWidth="1"/>
    <col min="3" max="3" width="12.26953125" style="1" customWidth="1"/>
    <col min="4" max="4" width="14.81640625" style="1" customWidth="1"/>
    <col min="5" max="5" width="11.1796875" style="1" customWidth="1"/>
    <col min="6" max="16384" width="9.1796875" style="1"/>
  </cols>
  <sheetData>
    <row r="2" spans="2:3" x14ac:dyDescent="0.35">
      <c r="B2" s="25" t="s">
        <v>33</v>
      </c>
      <c r="C2" s="25"/>
    </row>
    <row r="3" spans="2:3" x14ac:dyDescent="0.35">
      <c r="B3" s="27"/>
      <c r="C3" s="27"/>
    </row>
    <row r="4" spans="2:3" x14ac:dyDescent="0.35">
      <c r="B4" s="27" t="s">
        <v>53</v>
      </c>
      <c r="C4" s="27"/>
    </row>
    <row r="5" spans="2:3" x14ac:dyDescent="0.35">
      <c r="B5" s="28" t="s">
        <v>56</v>
      </c>
      <c r="C5" s="28"/>
    </row>
    <row r="6" spans="2:3" x14ac:dyDescent="0.35">
      <c r="B6" s="1" t="s">
        <v>42</v>
      </c>
    </row>
    <row r="8" spans="2:3" x14ac:dyDescent="0.35">
      <c r="B8" s="29" t="s">
        <v>54</v>
      </c>
    </row>
    <row r="9" spans="2:3" x14ac:dyDescent="0.35">
      <c r="B9" s="1" t="s">
        <v>59</v>
      </c>
    </row>
    <row r="10" spans="2:3" x14ac:dyDescent="0.35">
      <c r="B10" s="1" t="s">
        <v>80</v>
      </c>
    </row>
    <row r="11" spans="2:3" x14ac:dyDescent="0.35">
      <c r="B11" s="1" t="s">
        <v>60</v>
      </c>
    </row>
    <row r="12" spans="2:3" x14ac:dyDescent="0.35">
      <c r="B12" s="1" t="s">
        <v>62</v>
      </c>
    </row>
    <row r="13" spans="2:3" x14ac:dyDescent="0.35">
      <c r="B13" s="1" t="s">
        <v>81</v>
      </c>
    </row>
    <row r="15" spans="2:3" x14ac:dyDescent="0.35">
      <c r="B15" s="90" t="s">
        <v>82</v>
      </c>
    </row>
    <row r="16" spans="2:3" x14ac:dyDescent="0.35">
      <c r="B16" s="90" t="s">
        <v>83</v>
      </c>
    </row>
    <row r="17" spans="2:11" x14ac:dyDescent="0.35">
      <c r="B17" s="90"/>
    </row>
    <row r="18" spans="2:11" x14ac:dyDescent="0.35">
      <c r="B18" s="103" t="s">
        <v>84</v>
      </c>
    </row>
    <row r="19" spans="2:11" x14ac:dyDescent="0.35">
      <c r="B19" s="90"/>
    </row>
    <row r="20" spans="2:11" x14ac:dyDescent="0.35">
      <c r="B20" s="90"/>
    </row>
    <row r="21" spans="2:11" x14ac:dyDescent="0.35">
      <c r="B21" s="29" t="s">
        <v>79</v>
      </c>
      <c r="C21" s="29"/>
      <c r="D21" s="29"/>
      <c r="E21" s="29"/>
      <c r="F21" s="29"/>
      <c r="G21" s="29"/>
      <c r="H21" s="29"/>
      <c r="I21" s="29"/>
    </row>
    <row r="22" spans="2:11" x14ac:dyDescent="0.35">
      <c r="B22" s="29" t="s">
        <v>28</v>
      </c>
      <c r="C22" s="29"/>
      <c r="D22" s="29"/>
      <c r="E22" s="29"/>
      <c r="F22" s="29"/>
      <c r="G22" s="29"/>
      <c r="H22" s="29"/>
      <c r="I22" s="29"/>
      <c r="J22" s="29"/>
      <c r="K22" s="29"/>
    </row>
    <row r="23" spans="2:11" x14ac:dyDescent="0.35">
      <c r="B23" s="30" t="s">
        <v>29</v>
      </c>
      <c r="C23" s="30" t="s">
        <v>30</v>
      </c>
      <c r="D23" s="30" t="s">
        <v>31</v>
      </c>
      <c r="E23" s="30" t="s">
        <v>61</v>
      </c>
      <c r="F23" s="29"/>
      <c r="G23" s="29"/>
      <c r="H23" s="29"/>
      <c r="I23" s="29"/>
      <c r="J23" s="29"/>
      <c r="K23" s="29"/>
    </row>
    <row r="24" spans="2:11" x14ac:dyDescent="0.35">
      <c r="B24" s="31">
        <v>0</v>
      </c>
      <c r="C24" s="32">
        <v>2402</v>
      </c>
      <c r="D24" s="33">
        <v>14.59</v>
      </c>
      <c r="E24" s="34">
        <v>29.88</v>
      </c>
    </row>
    <row r="25" spans="2:11" x14ac:dyDescent="0.35">
      <c r="B25" s="31">
        <v>1</v>
      </c>
      <c r="C25" s="32">
        <v>2402</v>
      </c>
      <c r="D25" s="33">
        <v>14.59</v>
      </c>
      <c r="E25" s="34">
        <v>29.88</v>
      </c>
    </row>
    <row r="26" spans="2:11" x14ac:dyDescent="0.35">
      <c r="B26" s="31">
        <v>2</v>
      </c>
      <c r="C26" s="32">
        <v>2402</v>
      </c>
      <c r="D26" s="33">
        <v>14.59</v>
      </c>
      <c r="E26" s="34">
        <v>29.88</v>
      </c>
    </row>
    <row r="27" spans="2:11" x14ac:dyDescent="0.35">
      <c r="B27" s="31">
        <v>3</v>
      </c>
      <c r="C27" s="32">
        <v>2402</v>
      </c>
      <c r="D27" s="33">
        <v>14.59</v>
      </c>
      <c r="E27" s="34">
        <v>29.88</v>
      </c>
    </row>
    <row r="28" spans="2:11" x14ac:dyDescent="0.35">
      <c r="B28" s="31">
        <v>4</v>
      </c>
      <c r="C28" s="32">
        <v>2471</v>
      </c>
      <c r="D28" s="33">
        <v>15.01</v>
      </c>
      <c r="E28" s="34">
        <v>30.69</v>
      </c>
    </row>
    <row r="29" spans="2:11" x14ac:dyDescent="0.35">
      <c r="B29" s="31">
        <v>5</v>
      </c>
      <c r="C29" s="32">
        <v>2541</v>
      </c>
      <c r="D29" s="33">
        <v>15.43</v>
      </c>
      <c r="E29" s="34">
        <v>31.51</v>
      </c>
    </row>
    <row r="30" spans="2:11" x14ac:dyDescent="0.35">
      <c r="B30" s="31">
        <v>6</v>
      </c>
      <c r="C30" s="32">
        <v>2611</v>
      </c>
      <c r="D30" s="33">
        <v>15.86</v>
      </c>
      <c r="E30" s="34">
        <v>32.340000000000003</v>
      </c>
    </row>
    <row r="31" spans="2:11" x14ac:dyDescent="0.35">
      <c r="B31" s="31">
        <v>7</v>
      </c>
      <c r="C31" s="32">
        <v>2679</v>
      </c>
      <c r="D31" s="33">
        <v>16.27</v>
      </c>
      <c r="E31" s="34">
        <v>33.130000000000003</v>
      </c>
    </row>
    <row r="32" spans="2:11" x14ac:dyDescent="0.35">
      <c r="B32" s="31">
        <v>8</v>
      </c>
      <c r="C32" s="32">
        <v>2748</v>
      </c>
      <c r="D32" s="33">
        <v>16.690000000000001</v>
      </c>
      <c r="E32" s="34">
        <v>33.950000000000003</v>
      </c>
    </row>
    <row r="33" spans="2:5" x14ac:dyDescent="0.35">
      <c r="B33" s="31">
        <v>9</v>
      </c>
      <c r="C33" s="32">
        <v>2818</v>
      </c>
      <c r="D33" s="33">
        <v>17.11</v>
      </c>
      <c r="E33" s="34">
        <v>34.76</v>
      </c>
    </row>
    <row r="34" spans="2:5" x14ac:dyDescent="0.35">
      <c r="B34" s="35">
        <v>10</v>
      </c>
      <c r="C34" s="36">
        <v>2889</v>
      </c>
      <c r="D34" s="37">
        <v>17.54</v>
      </c>
      <c r="E34" s="38">
        <v>35.590000000000003</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EAFFC-BE99-490A-8A5F-4BD22B19AAD6}">
  <dimension ref="B2:Y13"/>
  <sheetViews>
    <sheetView workbookViewId="0">
      <selection activeCell="I19" sqref="I19"/>
    </sheetView>
  </sheetViews>
  <sheetFormatPr defaultColWidth="9.1796875" defaultRowHeight="15.5" x14ac:dyDescent="0.35"/>
  <cols>
    <col min="1" max="4" width="9.1796875" style="1"/>
    <col min="5" max="5" width="11.26953125" style="1" customWidth="1"/>
    <col min="6" max="16384" width="9.1796875" style="1"/>
  </cols>
  <sheetData>
    <row r="2" spans="2:25" x14ac:dyDescent="0.35">
      <c r="B2" s="25" t="s">
        <v>36</v>
      </c>
      <c r="C2" s="26"/>
      <c r="D2" s="26"/>
      <c r="E2" s="26"/>
    </row>
    <row r="3" spans="2:25" x14ac:dyDescent="0.35">
      <c r="B3" s="27"/>
      <c r="C3" s="28"/>
      <c r="D3" s="28"/>
      <c r="E3" s="28"/>
    </row>
    <row r="4" spans="2:25" x14ac:dyDescent="0.35">
      <c r="B4" s="27" t="s">
        <v>39</v>
      </c>
      <c r="C4" s="28"/>
      <c r="D4" s="28"/>
      <c r="E4" s="28"/>
    </row>
    <row r="5" spans="2:25" x14ac:dyDescent="0.35">
      <c r="B5" s="1" t="s">
        <v>37</v>
      </c>
    </row>
    <row r="7" spans="2:25" x14ac:dyDescent="0.35">
      <c r="B7" s="29" t="s">
        <v>40</v>
      </c>
      <c r="C7" s="29"/>
    </row>
    <row r="8" spans="2:25" x14ac:dyDescent="0.35">
      <c r="B8" s="28" t="s">
        <v>73</v>
      </c>
      <c r="C8" s="28"/>
      <c r="D8" s="28"/>
      <c r="E8" s="28"/>
      <c r="F8" s="28"/>
      <c r="G8" s="28"/>
      <c r="H8" s="28"/>
      <c r="I8" s="28"/>
      <c r="J8" s="28"/>
      <c r="K8" s="28"/>
      <c r="L8" s="28"/>
      <c r="M8" s="28"/>
      <c r="N8" s="28"/>
      <c r="O8" s="28"/>
      <c r="P8" s="28"/>
      <c r="Q8" s="28"/>
      <c r="R8" s="28"/>
      <c r="S8" s="28"/>
      <c r="T8" s="28"/>
      <c r="U8" s="28"/>
      <c r="V8" s="28"/>
      <c r="W8" s="28"/>
      <c r="X8" s="28"/>
      <c r="Y8" s="28"/>
    </row>
    <row r="9" spans="2:25" x14ac:dyDescent="0.35">
      <c r="B9" s="28" t="s">
        <v>77</v>
      </c>
      <c r="C9" s="28"/>
      <c r="D9" s="28"/>
      <c r="E9" s="28"/>
      <c r="F9" s="28"/>
      <c r="G9" s="28"/>
      <c r="H9" s="28"/>
      <c r="I9" s="28"/>
      <c r="J9" s="28"/>
      <c r="K9" s="28"/>
      <c r="L9" s="28"/>
      <c r="M9" s="28"/>
      <c r="N9" s="28"/>
      <c r="O9" s="28"/>
      <c r="P9" s="28"/>
      <c r="Q9" s="28"/>
      <c r="R9" s="28"/>
      <c r="S9" s="28"/>
      <c r="T9" s="28"/>
      <c r="U9" s="28"/>
      <c r="V9" s="28"/>
      <c r="W9" s="28"/>
      <c r="X9" s="28"/>
      <c r="Y9" s="28"/>
    </row>
    <row r="10" spans="2:25" x14ac:dyDescent="0.35">
      <c r="B10" s="28" t="s">
        <v>74</v>
      </c>
      <c r="C10" s="28"/>
      <c r="D10" s="28"/>
      <c r="E10" s="28"/>
      <c r="F10" s="28"/>
      <c r="G10" s="28"/>
      <c r="H10" s="28"/>
      <c r="I10" s="28"/>
      <c r="J10" s="28"/>
      <c r="K10" s="28"/>
      <c r="L10" s="28"/>
      <c r="M10" s="28"/>
      <c r="N10" s="28"/>
      <c r="O10" s="28"/>
      <c r="P10" s="28"/>
      <c r="Q10" s="28"/>
      <c r="R10" s="28"/>
      <c r="S10" s="28"/>
      <c r="T10" s="28"/>
      <c r="U10" s="28"/>
      <c r="V10" s="28"/>
      <c r="W10" s="28"/>
      <c r="X10" s="28"/>
      <c r="Y10" s="28"/>
    </row>
    <row r="11" spans="2:25" x14ac:dyDescent="0.35">
      <c r="B11" s="28" t="s">
        <v>75</v>
      </c>
      <c r="C11" s="28"/>
      <c r="D11" s="28"/>
      <c r="E11" s="28"/>
      <c r="F11" s="28"/>
      <c r="G11" s="28"/>
      <c r="H11" s="28"/>
      <c r="I11" s="28"/>
      <c r="J11" s="28"/>
      <c r="K11" s="28"/>
      <c r="L11" s="28"/>
      <c r="M11" s="28"/>
      <c r="N11" s="28"/>
      <c r="O11" s="28"/>
      <c r="P11" s="28"/>
      <c r="Q11" s="28"/>
      <c r="R11" s="28"/>
      <c r="S11" s="28"/>
      <c r="T11" s="28"/>
      <c r="U11" s="28"/>
      <c r="V11" s="28"/>
      <c r="W11" s="28"/>
      <c r="X11" s="28"/>
      <c r="Y11" s="28"/>
    </row>
    <row r="12" spans="2:25" x14ac:dyDescent="0.35">
      <c r="B12" s="28" t="s">
        <v>38</v>
      </c>
      <c r="C12" s="28"/>
      <c r="D12" s="28"/>
      <c r="E12" s="28"/>
      <c r="F12" s="28"/>
      <c r="G12" s="28"/>
      <c r="H12" s="28"/>
      <c r="I12" s="28"/>
      <c r="J12" s="28"/>
      <c r="K12" s="28"/>
      <c r="L12" s="28"/>
      <c r="M12" s="28"/>
      <c r="N12" s="28"/>
      <c r="O12" s="28"/>
      <c r="P12" s="28"/>
      <c r="Q12" s="28"/>
      <c r="R12" s="28"/>
      <c r="S12" s="28"/>
      <c r="T12" s="28"/>
      <c r="U12" s="28"/>
      <c r="V12" s="28"/>
      <c r="W12" s="28"/>
      <c r="X12" s="28"/>
      <c r="Y12" s="28"/>
    </row>
    <row r="13" spans="2:25" x14ac:dyDescent="0.35">
      <c r="B13" s="28"/>
      <c r="C13" s="28"/>
      <c r="D13" s="28"/>
      <c r="E13" s="28"/>
      <c r="F13" s="28"/>
      <c r="G13" s="28"/>
      <c r="H13" s="28"/>
      <c r="I13" s="28"/>
      <c r="J13" s="28"/>
      <c r="K13" s="28"/>
      <c r="L13" s="28"/>
      <c r="M13" s="28"/>
      <c r="N13" s="28"/>
      <c r="O13" s="28"/>
      <c r="P13" s="28"/>
      <c r="Q13" s="28"/>
      <c r="R13" s="28"/>
      <c r="S13" s="28"/>
      <c r="T13" s="28"/>
      <c r="U13" s="28"/>
      <c r="V13" s="28"/>
      <c r="W13" s="28"/>
      <c r="X13" s="28"/>
      <c r="Y13" s="28"/>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Budget Sheet</vt:lpstr>
      <vt:lpstr>Salary Costs EUR Employees</vt:lpstr>
      <vt:lpstr>Salary Costs EUR Students</vt:lpstr>
      <vt:lpstr>Material Costs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Wijtzes</dc:creator>
  <cp:lastModifiedBy>Anne Wijtzes</cp:lastModifiedBy>
  <dcterms:created xsi:type="dcterms:W3CDTF">2015-06-05T18:17:20Z</dcterms:created>
  <dcterms:modified xsi:type="dcterms:W3CDTF">2022-07-02T11:18:35Z</dcterms:modified>
</cp:coreProperties>
</file>